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9120" tabRatio="901" activeTab="3"/>
  </bookViews>
  <sheets>
    <sheet name="мол.сп. " sheetId="1" r:id="rId1"/>
    <sheet name="212104" sheetId="2" r:id="rId2"/>
    <sheet name="290700" sheetId="3" r:id="rId3"/>
    <sheet name="смета (2)" sheetId="4" r:id="rId4"/>
  </sheets>
  <externalReferences>
    <externalReference r:id="rId7"/>
  </externalReferences>
  <definedNames>
    <definedName name="Z_412C56E4_FDD6_4705_B1B9_9BA7804263B8_.wvu.Rows" localSheetId="2" hidden="1">'290700'!$15:$24,'290700'!#REF!</definedName>
    <definedName name="рз" localSheetId="1">SUM(IF(#REF!=#REF!,#REF!))</definedName>
    <definedName name="рз" localSheetId="0">SUM(IF(#REF!=#REF!,#REF!))</definedName>
    <definedName name="рз">SUM(IF(#REF!=#REF!,#REF!))</definedName>
  </definedNames>
  <calcPr fullCalcOnLoad="1"/>
</workbook>
</file>

<file path=xl/sharedStrings.xml><?xml version="1.0" encoding="utf-8"?>
<sst xmlns="http://schemas.openxmlformats.org/spreadsheetml/2006/main" count="209" uniqueCount="121">
  <si>
    <t>Итого</t>
  </si>
  <si>
    <t>Всего</t>
  </si>
  <si>
    <t>Итого:</t>
  </si>
  <si>
    <t>Целевая статья</t>
  </si>
  <si>
    <t>Наименование</t>
  </si>
  <si>
    <t>Земельный налог</t>
  </si>
  <si>
    <t>Налог на имущество</t>
  </si>
  <si>
    <t>Налог на окружающую среду</t>
  </si>
  <si>
    <t>Лицензирование</t>
  </si>
  <si>
    <t>Госпошлина</t>
  </si>
  <si>
    <t>Пени, штрафы</t>
  </si>
  <si>
    <t>Выплаты по суду</t>
  </si>
  <si>
    <t>О75 0702 4229900  Общ.шк.-интр.</t>
  </si>
  <si>
    <t>рублей</t>
  </si>
  <si>
    <t>СЮТ</t>
  </si>
  <si>
    <t xml:space="preserve">Наименование учреждений </t>
  </si>
  <si>
    <t>Количество пед.раб.</t>
  </si>
  <si>
    <t>план</t>
  </si>
  <si>
    <t>МДОУ (420)</t>
  </si>
  <si>
    <t>Школы всего (421):</t>
  </si>
  <si>
    <t>в том числе: СОШ без ШРМ</t>
  </si>
  <si>
    <t>ШРМ</t>
  </si>
  <si>
    <t>Санаторно-лесная школа(433)</t>
  </si>
  <si>
    <t>Школы -интернаты (422)</t>
  </si>
  <si>
    <t>Специальные корекционные учреждения(433)</t>
  </si>
  <si>
    <t>Внешкольные учреждения, всего (423):</t>
  </si>
  <si>
    <t>в том числе: дворцы, дома, центры</t>
  </si>
  <si>
    <t>прочие внешкольные, всего:</t>
  </si>
  <si>
    <t>в том числе: прочие внешкольные, кроме лагерей</t>
  </si>
  <si>
    <t>в том числе: прочие внешкольные (Загородные лагеря)</t>
  </si>
  <si>
    <t>Прочие учреждения образования (452)</t>
  </si>
  <si>
    <t>МУК</t>
  </si>
  <si>
    <t>Количество молодых специалистов, получающих 700 руб.</t>
  </si>
  <si>
    <t>Сумма выплат в год</t>
  </si>
  <si>
    <t>начисления</t>
  </si>
  <si>
    <t>Количество молодых специалистов, получающих 1000 руб.</t>
  </si>
  <si>
    <t>Всего количество специалистов</t>
  </si>
  <si>
    <t>420_001</t>
  </si>
  <si>
    <t>421_001</t>
  </si>
  <si>
    <t>422_001</t>
  </si>
  <si>
    <t>423_001</t>
  </si>
  <si>
    <t>433_001</t>
  </si>
  <si>
    <t>452_001_700</t>
  </si>
  <si>
    <t>субвенции</t>
  </si>
  <si>
    <t>Приобретение подарочной и сувенирной продукции</t>
  </si>
  <si>
    <t>город</t>
  </si>
  <si>
    <t>по учреждениям образования Московского района</t>
  </si>
  <si>
    <t>Московский район</t>
  </si>
  <si>
    <t>О75 0702 421  Школы</t>
  </si>
  <si>
    <t xml:space="preserve"> </t>
  </si>
  <si>
    <t>Наименование статей классификации операций сектора государственного управления</t>
  </si>
  <si>
    <t>Наименование расшифровок статей классификации операций сектора государственного управления</t>
  </si>
  <si>
    <t>Код ведом-ства</t>
  </si>
  <si>
    <t>Код раз-дела</t>
  </si>
  <si>
    <t>Код под-раздела</t>
  </si>
  <si>
    <t>Код целевой статьи</t>
  </si>
  <si>
    <t>Код вида расходов</t>
  </si>
  <si>
    <t>Код подвида расходов</t>
  </si>
  <si>
    <t>Код статьи классификации операций сектора государственного управления и расшифровки этой статьи</t>
  </si>
  <si>
    <t>I   квартал</t>
  </si>
  <si>
    <t>II квартал</t>
  </si>
  <si>
    <t>III квартал</t>
  </si>
  <si>
    <t>IV квартал</t>
  </si>
  <si>
    <t>Обеспечение деятельности подведомственных учреждений за счет межбюджетных трансфертов</t>
  </si>
  <si>
    <t>Заработная плата</t>
  </si>
  <si>
    <t>Оплата труда работников бюджетных учреждений</t>
  </si>
  <si>
    <t>Прочие выплаты</t>
  </si>
  <si>
    <t>Компенсация за приобретение книгоиздательской продукции и периодических изданий</t>
  </si>
  <si>
    <t>Остальные расходы</t>
  </si>
  <si>
    <t>Начисления на выплаты по оплате труда</t>
  </si>
  <si>
    <t>Начисления на выплаты по оплате труда работников бюджетных учреждений</t>
  </si>
  <si>
    <t>Услуги связи</t>
  </si>
  <si>
    <t>Без расшифровки</t>
  </si>
  <si>
    <t>Услуги по содержанию имущества</t>
  </si>
  <si>
    <t>Работы, услуги по содержанию имущества</t>
  </si>
  <si>
    <t>Прочие работы, услуги</t>
  </si>
  <si>
    <t>Охрана (ведомственная и вневедомственная)</t>
  </si>
  <si>
    <t>Организация и проведение мероприятий в рамках текущей деятельности</t>
  </si>
  <si>
    <t>Приобретение справочной и периодической литературы (подписка)</t>
  </si>
  <si>
    <t>Пособия по социальной помощи населению</t>
  </si>
  <si>
    <t>Прочие расходы</t>
  </si>
  <si>
    <t>Увеличение стоимости основных средств</t>
  </si>
  <si>
    <t>Приобретение оборудования и инвентаря</t>
  </si>
  <si>
    <t>Увеличение стоимости материальных запасов</t>
  </si>
  <si>
    <t>Обеспечение деятельности подведомственных учреждений за счет средств бюджета города Нижнего Новгорода</t>
  </si>
  <si>
    <t>Транспортные услуги</t>
  </si>
  <si>
    <t>Коммунальные услуги</t>
  </si>
  <si>
    <t>Электроэнергия</t>
  </si>
  <si>
    <t>Теплоэнергия</t>
  </si>
  <si>
    <t>Оплата водоснабжения помещений</t>
  </si>
  <si>
    <t>Текущий ремонт здания</t>
  </si>
  <si>
    <t>Организация питания в МОУ</t>
  </si>
  <si>
    <t>Приобретение продуктов питания, в т.ч. спец. жиры</t>
  </si>
  <si>
    <t>Питание в группах продленного дня</t>
  </si>
  <si>
    <t>Медикаменты, перевязочные средства и прочие лечебные расходы</t>
  </si>
  <si>
    <t>Горюче-смазочные материалы</t>
  </si>
  <si>
    <t>Мягкий инвентарь и обмундирование</t>
  </si>
  <si>
    <t>Расходы за счет средств, полученных от предпринимательской и иной приносящей доход деятельности</t>
  </si>
  <si>
    <t>Государственная поддержка в сфере образования</t>
  </si>
  <si>
    <t>Итого 601</t>
  </si>
  <si>
    <t>Итого 201</t>
  </si>
  <si>
    <t>Итого 436</t>
  </si>
  <si>
    <t>Руководитель учреждения</t>
  </si>
  <si>
    <t>Главный бухгалтер</t>
  </si>
  <si>
    <t>Директор</t>
  </si>
  <si>
    <t>В.М.Тезина</t>
  </si>
  <si>
    <t>Лицевой счет  0040754766</t>
  </si>
  <si>
    <t>Тезина В.М.</t>
  </si>
  <si>
    <t>факт 2012 г.</t>
  </si>
  <si>
    <t>Сумма, руб. коп. всего на 2012 год</t>
  </si>
  <si>
    <t xml:space="preserve">Ведомство 075 Департамент образования </t>
  </si>
  <si>
    <t>МОУ СОШ 178</t>
  </si>
  <si>
    <r>
      <t>Получатель бюджетных средств</t>
    </r>
    <r>
      <rPr>
        <sz val="9"/>
        <rFont val="Times New Roman"/>
        <family val="1"/>
      </rPr>
      <t xml:space="preserve"> (Подобъект, учреждение)  </t>
    </r>
    <r>
      <rPr>
        <b/>
        <sz val="9"/>
        <rFont val="Times New Roman"/>
        <family val="1"/>
      </rPr>
      <t>МБОУ СОШ №178</t>
    </r>
  </si>
  <si>
    <t xml:space="preserve">Смета расходов на 2013 год </t>
  </si>
  <si>
    <t>Гундрова Н.Н.</t>
  </si>
  <si>
    <t>Расшифровка по молодым специалистам, получающим ежемесячную надбавку к заработной плате на 2013 году ( руб.)</t>
  </si>
  <si>
    <t>Н.Н. Гундрова</t>
  </si>
  <si>
    <t>Данные о расходах и количестве педагогических работников, получающих компенсацию на методическую литературу, по учреждениям образования Московского района к бюджету на 2013 год</t>
  </si>
  <si>
    <t>Расходы 2013 года</t>
  </si>
  <si>
    <t>Расшифровка к бюджету на 2013 год по эк.ст.290 700 "Остальные расходы"</t>
  </si>
  <si>
    <r>
      <t xml:space="preserve">                                      </t>
    </r>
    <r>
      <rPr>
        <b/>
        <sz val="9"/>
        <rFont val="Times New Roman CYR"/>
        <family val="0"/>
      </rPr>
      <t>Утверждаю</t>
    </r>
    <r>
      <rPr>
        <sz val="9"/>
        <rFont val="Times New Roman CYR"/>
        <family val="0"/>
      </rPr>
      <t xml:space="preserve">                  Директор департамента образования __________________ И.Б.Тарасова   "     "   2013г.</t>
    </r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</si>
</sst>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"/>
    <numFmt numFmtId="167" formatCode="0.000"/>
    <numFmt numFmtId="168" formatCode="#,##0.00000"/>
    <numFmt numFmtId="169" formatCode="000"/>
    <numFmt numFmtId="170" formatCode="0.00000"/>
    <numFmt numFmtId="171" formatCode="#,##0.0_р_."/>
    <numFmt numFmtId="172" formatCode="#,##0.00_р_."/>
    <numFmt numFmtId="173" formatCode="0.0;[Red]0.0"/>
    <numFmt numFmtId="174" formatCode="#,##0.000"/>
    <numFmt numFmtId="175" formatCode="0.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0.000000"/>
    <numFmt numFmtId="186" formatCode="00"/>
    <numFmt numFmtId="187" formatCode="0000000"/>
    <numFmt numFmtId="188" formatCode="00000"/>
    <numFmt numFmtId="189" formatCode="#,##0.0_ ;[Red]\-#,##0.0\ "/>
    <numFmt numFmtId="190" formatCode="00.0"/>
    <numFmt numFmtId="191" formatCode="0.0000000"/>
    <numFmt numFmtId="192" formatCode="0.00000000"/>
    <numFmt numFmtId="193" formatCode="#,##0.0000"/>
    <numFmt numFmtId="194" formatCode="000.0"/>
    <numFmt numFmtId="195" formatCode="#,##0_р_."/>
    <numFmt numFmtId="196" formatCode="0.0%"/>
    <numFmt numFmtId="197" formatCode="0;[Red]0"/>
    <numFmt numFmtId="198" formatCode="0.000%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_р_._-;\-* #,##0.00_р_._-;_-* \-??_р_._-;_-@_-"/>
    <numFmt numFmtId="205" formatCode="_-* #,##0.000_р_._-;\-* #,##0.000_р_._-;_-* \-??_р_._-;_-@_-"/>
    <numFmt numFmtId="206" formatCode="_-* #,##0.0000_р_._-;\-* #,##0.0000_р_._-;_-* \-??_р_._-;_-@_-"/>
    <numFmt numFmtId="207" formatCode="_-* #,##0.000_р_._-;\-* #,##0.000_р_._-;_-* \-???_р_._-;_-@_-"/>
    <numFmt numFmtId="208" formatCode="_-* #,##0_р_._-;\-* #,##0_р_._-;_-* &quot;-&quot;??_р_._-;_-@_-"/>
    <numFmt numFmtId="209" formatCode="0.000000000"/>
    <numFmt numFmtId="210" formatCode="0.0000000000"/>
    <numFmt numFmtId="211" formatCode="0.00000000000"/>
    <numFmt numFmtId="212" formatCode="_-* #,##0.0_р_._-;\-* #,##0.0_р_._-;_-* &quot;-&quot;??_р_._-;_-@_-"/>
    <numFmt numFmtId="213" formatCode="mmm/yyyy"/>
  </numFmts>
  <fonts count="30">
    <font>
      <sz val="10"/>
      <name val="Arial Cyr"/>
      <family val="0"/>
    </font>
    <font>
      <u val="single"/>
      <sz val="10.2"/>
      <color indexed="12"/>
      <name val="Times New Roman Cyr"/>
      <family val="0"/>
    </font>
    <font>
      <u val="single"/>
      <sz val="10.2"/>
      <color indexed="36"/>
      <name val="Times New Roman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0"/>
    </font>
    <font>
      <i/>
      <sz val="14"/>
      <name val="Times New Roman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name val="Times New Roman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b/>
      <sz val="12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b/>
      <sz val="10"/>
      <name val="Times New Roman"/>
      <family val="1"/>
    </font>
    <font>
      <sz val="14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4" fontId="10" fillId="0" borderId="3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/>
    </xf>
    <xf numFmtId="0" fontId="14" fillId="0" borderId="9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4" fillId="0" borderId="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4" fontId="10" fillId="3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center" wrapText="1"/>
    </xf>
    <xf numFmtId="0" fontId="5" fillId="0" borderId="0" xfId="19" applyFont="1" applyBorder="1">
      <alignment/>
      <protection/>
    </xf>
    <xf numFmtId="165" fontId="18" fillId="0" borderId="0" xfId="19" applyNumberFormat="1" applyFont="1" applyBorder="1">
      <alignment/>
      <protection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4" fontId="10" fillId="3" borderId="11" xfId="0" applyNumberFormat="1" applyFont="1" applyFill="1" applyBorder="1" applyAlignment="1">
      <alignment horizontal="center" vertical="center"/>
    </xf>
    <xf numFmtId="0" fontId="19" fillId="0" borderId="0" xfId="18" applyFont="1">
      <alignment/>
      <protection/>
    </xf>
    <xf numFmtId="188" fontId="19" fillId="0" borderId="0" xfId="18" applyNumberFormat="1" applyFont="1" applyAlignment="1">
      <alignment horizontal="center"/>
      <protection/>
    </xf>
    <xf numFmtId="186" fontId="19" fillId="0" borderId="0" xfId="18" applyNumberFormat="1" applyFont="1" applyAlignment="1">
      <alignment horizontal="center"/>
      <protection/>
    </xf>
    <xf numFmtId="187" fontId="19" fillId="0" borderId="0" xfId="18" applyNumberFormat="1" applyFont="1" applyAlignment="1">
      <alignment horizontal="center"/>
      <protection/>
    </xf>
    <xf numFmtId="169" fontId="19" fillId="0" borderId="0" xfId="18" applyNumberFormat="1" applyFont="1" applyAlignment="1">
      <alignment horizontal="center"/>
      <protection/>
    </xf>
    <xf numFmtId="0" fontId="20" fillId="0" borderId="0" xfId="18" applyFont="1" applyAlignment="1">
      <alignment vertical="top" wrapText="1"/>
      <protection/>
    </xf>
    <xf numFmtId="0" fontId="22" fillId="0" borderId="0" xfId="18" applyFont="1">
      <alignment/>
      <protection/>
    </xf>
    <xf numFmtId="166" fontId="19" fillId="0" borderId="0" xfId="18" applyNumberFormat="1" applyFont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23" fillId="0" borderId="0" xfId="18" applyFont="1">
      <alignment/>
      <protection/>
    </xf>
    <xf numFmtId="0" fontId="25" fillId="0" borderId="0" xfId="18" applyFont="1">
      <alignment/>
      <protection/>
    </xf>
    <xf numFmtId="166" fontId="19" fillId="0" borderId="0" xfId="18" applyNumberFormat="1" applyFont="1" applyAlignment="1">
      <alignment horizontal="center"/>
      <protection/>
    </xf>
    <xf numFmtId="169" fontId="19" fillId="0" borderId="0" xfId="18" applyNumberFormat="1" applyFont="1" applyAlignment="1">
      <alignment horizontal="left"/>
      <protection/>
    </xf>
    <xf numFmtId="186" fontId="19" fillId="0" borderId="0" xfId="18" applyNumberFormat="1" applyFont="1" applyAlignment="1">
      <alignment horizontal="center"/>
      <protection/>
    </xf>
    <xf numFmtId="187" fontId="19" fillId="0" borderId="0" xfId="18" applyNumberFormat="1" applyFont="1" applyAlignment="1">
      <alignment horizontal="center"/>
      <protection/>
    </xf>
    <xf numFmtId="169" fontId="19" fillId="0" borderId="0" xfId="18" applyNumberFormat="1" applyFont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9" fillId="0" borderId="0" xfId="18" applyFont="1">
      <alignment/>
      <protection/>
    </xf>
    <xf numFmtId="0" fontId="26" fillId="0" borderId="0" xfId="18" applyFont="1">
      <alignment/>
      <protection/>
    </xf>
    <xf numFmtId="169" fontId="26" fillId="0" borderId="0" xfId="18" applyNumberFormat="1" applyFont="1" applyAlignment="1">
      <alignment horizontal="center"/>
      <protection/>
    </xf>
    <xf numFmtId="186" fontId="26" fillId="0" borderId="0" xfId="18" applyNumberFormat="1" applyFont="1" applyAlignment="1">
      <alignment horizontal="center"/>
      <protection/>
    </xf>
    <xf numFmtId="187" fontId="26" fillId="0" borderId="0" xfId="18" applyNumberFormat="1" applyFont="1" applyAlignment="1">
      <alignment horizontal="center"/>
      <protection/>
    </xf>
    <xf numFmtId="0" fontId="26" fillId="0" borderId="0" xfId="18" applyFont="1" applyAlignment="1">
      <alignment horizontal="center"/>
      <protection/>
    </xf>
    <xf numFmtId="0" fontId="26" fillId="0" borderId="12" xfId="18" applyFont="1" applyBorder="1">
      <alignment/>
      <protection/>
    </xf>
    <xf numFmtId="166" fontId="16" fillId="0" borderId="13" xfId="18" applyNumberFormat="1" applyFont="1" applyBorder="1" applyAlignment="1">
      <alignment horizontal="centerContinuous" vertical="top" wrapText="1"/>
      <protection/>
    </xf>
    <xf numFmtId="169" fontId="16" fillId="0" borderId="13" xfId="18" applyNumberFormat="1" applyFont="1" applyBorder="1" applyAlignment="1">
      <alignment horizontal="centerContinuous" vertical="top" wrapText="1"/>
      <protection/>
    </xf>
    <xf numFmtId="186" fontId="16" fillId="0" borderId="13" xfId="18" applyNumberFormat="1" applyFont="1" applyBorder="1" applyAlignment="1">
      <alignment horizontal="centerContinuous" vertical="top" wrapText="1"/>
      <protection/>
    </xf>
    <xf numFmtId="187" fontId="16" fillId="0" borderId="13" xfId="18" applyNumberFormat="1" applyFont="1" applyBorder="1" applyAlignment="1">
      <alignment horizontal="centerContinuous" vertical="top" wrapText="1"/>
      <protection/>
    </xf>
    <xf numFmtId="0" fontId="16" fillId="0" borderId="13" xfId="18" applyFont="1" applyBorder="1" applyAlignment="1">
      <alignment horizontal="center" vertical="center" wrapText="1"/>
      <protection/>
    </xf>
    <xf numFmtId="0" fontId="16" fillId="0" borderId="14" xfId="18" applyFont="1" applyBorder="1" applyAlignment="1">
      <alignment horizontal="center" vertical="top" wrapText="1"/>
      <protection/>
    </xf>
    <xf numFmtId="0" fontId="16" fillId="0" borderId="15" xfId="18" applyFont="1" applyBorder="1" applyAlignment="1">
      <alignment horizontal="centerContinuous" vertical="center" wrapText="1"/>
      <protection/>
    </xf>
    <xf numFmtId="0" fontId="16" fillId="0" borderId="16" xfId="18" applyFont="1" applyBorder="1" applyAlignment="1">
      <alignment horizontal="centerContinuous" vertical="center" wrapText="1"/>
      <protection/>
    </xf>
    <xf numFmtId="0" fontId="26" fillId="0" borderId="0" xfId="18" applyFont="1">
      <alignment/>
      <protection/>
    </xf>
    <xf numFmtId="0" fontId="26" fillId="0" borderId="17" xfId="18" applyFont="1" applyBorder="1">
      <alignment/>
      <protection/>
    </xf>
    <xf numFmtId="1" fontId="16" fillId="0" borderId="18" xfId="18" applyNumberFormat="1" applyFont="1" applyBorder="1" applyAlignment="1">
      <alignment horizontal="center" vertical="center" wrapText="1"/>
      <protection/>
    </xf>
    <xf numFmtId="1" fontId="16" fillId="0" borderId="19" xfId="18" applyNumberFormat="1" applyFont="1" applyBorder="1" applyAlignment="1">
      <alignment horizontal="center" vertical="center" wrapText="1"/>
      <protection/>
    </xf>
    <xf numFmtId="0" fontId="16" fillId="0" borderId="20" xfId="18" applyFont="1" applyBorder="1" applyAlignment="1">
      <alignment horizontal="center" vertical="center" wrapText="1"/>
      <protection/>
    </xf>
    <xf numFmtId="0" fontId="16" fillId="0" borderId="21" xfId="18" applyFont="1" applyBorder="1" applyAlignment="1">
      <alignment horizontal="center" vertical="center" wrapText="1"/>
      <protection/>
    </xf>
    <xf numFmtId="0" fontId="16" fillId="0" borderId="19" xfId="18" applyFont="1" applyBorder="1" applyAlignment="1">
      <alignment horizontal="center" vertical="center" wrapText="1"/>
      <protection/>
    </xf>
    <xf numFmtId="166" fontId="17" fillId="0" borderId="18" xfId="18" applyNumberFormat="1" applyFont="1" applyBorder="1" applyAlignment="1">
      <alignment vertical="center" wrapText="1"/>
      <protection/>
    </xf>
    <xf numFmtId="166" fontId="17" fillId="0" borderId="18" xfId="18" applyNumberFormat="1" applyFont="1" applyBorder="1" applyAlignment="1">
      <alignment horizontal="left" vertical="center" wrapText="1"/>
      <protection/>
    </xf>
    <xf numFmtId="169" fontId="17" fillId="0" borderId="18" xfId="18" applyNumberFormat="1" applyFont="1" applyBorder="1" applyAlignment="1">
      <alignment horizontal="center" vertical="center" wrapText="1"/>
      <protection/>
    </xf>
    <xf numFmtId="186" fontId="17" fillId="0" borderId="18" xfId="18" applyNumberFormat="1" applyFont="1" applyBorder="1" applyAlignment="1">
      <alignment horizontal="center" vertical="center" wrapText="1"/>
      <protection/>
    </xf>
    <xf numFmtId="187" fontId="17" fillId="0" borderId="18" xfId="18" applyNumberFormat="1" applyFont="1" applyBorder="1" applyAlignment="1">
      <alignment horizontal="center" vertical="center" wrapText="1"/>
      <protection/>
    </xf>
    <xf numFmtId="3" fontId="17" fillId="0" borderId="18" xfId="18" applyNumberFormat="1" applyFont="1" applyBorder="1" applyAlignment="1">
      <alignment horizontal="center" vertical="center" wrapText="1"/>
      <protection/>
    </xf>
    <xf numFmtId="4" fontId="17" fillId="0" borderId="19" xfId="18" applyNumberFormat="1" applyFont="1" applyBorder="1" applyAlignment="1">
      <alignment horizontal="right" vertical="center" wrapText="1"/>
      <protection/>
    </xf>
    <xf numFmtId="0" fontId="17" fillId="0" borderId="0" xfId="18" applyFont="1" applyBorder="1" applyAlignment="1">
      <alignment horizontal="center" vertical="center" wrapText="1"/>
      <protection/>
    </xf>
    <xf numFmtId="166" fontId="16" fillId="0" borderId="18" xfId="18" applyNumberFormat="1" applyFont="1" applyBorder="1" applyAlignment="1">
      <alignment vertical="center" wrapText="1"/>
      <protection/>
    </xf>
    <xf numFmtId="166" fontId="16" fillId="0" borderId="18" xfId="18" applyNumberFormat="1" applyFont="1" applyBorder="1" applyAlignment="1">
      <alignment horizontal="left" vertical="center" wrapText="1"/>
      <protection/>
    </xf>
    <xf numFmtId="169" fontId="16" fillId="0" borderId="18" xfId="18" applyNumberFormat="1" applyFont="1" applyBorder="1" applyAlignment="1">
      <alignment horizontal="center" vertical="center" wrapText="1"/>
      <protection/>
    </xf>
    <xf numFmtId="186" fontId="16" fillId="0" borderId="18" xfId="18" applyNumberFormat="1" applyFont="1" applyBorder="1" applyAlignment="1">
      <alignment horizontal="center" vertical="center" wrapText="1"/>
      <protection/>
    </xf>
    <xf numFmtId="3" fontId="16" fillId="0" borderId="18" xfId="18" applyNumberFormat="1" applyFont="1" applyBorder="1" applyAlignment="1">
      <alignment horizontal="center" vertical="center" wrapText="1"/>
      <protection/>
    </xf>
    <xf numFmtId="4" fontId="16" fillId="0" borderId="19" xfId="18" applyNumberFormat="1" applyFont="1" applyBorder="1" applyAlignment="1">
      <alignment horizontal="right" vertical="center" wrapText="1"/>
      <protection/>
    </xf>
    <xf numFmtId="0" fontId="26" fillId="0" borderId="0" xfId="18" applyFont="1" applyAlignment="1">
      <alignment horizontal="center"/>
      <protection/>
    </xf>
    <xf numFmtId="187" fontId="16" fillId="0" borderId="18" xfId="18" applyNumberFormat="1" applyFont="1" applyBorder="1" applyAlignment="1">
      <alignment horizontal="center" vertical="center" wrapText="1"/>
      <protection/>
    </xf>
    <xf numFmtId="0" fontId="26" fillId="0" borderId="22" xfId="18" applyFont="1" applyBorder="1" applyAlignment="1">
      <alignment wrapText="1"/>
      <protection/>
    </xf>
    <xf numFmtId="0" fontId="26" fillId="0" borderId="0" xfId="18" applyFont="1" applyBorder="1" applyAlignment="1">
      <alignment horizontal="left" vertical="top" wrapText="1"/>
      <protection/>
    </xf>
    <xf numFmtId="166" fontId="16" fillId="0" borderId="0" xfId="18" applyNumberFormat="1" applyFont="1" applyBorder="1" applyAlignment="1">
      <alignment vertical="center" wrapText="1"/>
      <protection/>
    </xf>
    <xf numFmtId="166" fontId="16" fillId="0" borderId="0" xfId="18" applyNumberFormat="1" applyFont="1" applyBorder="1" applyAlignment="1">
      <alignment horizontal="left" vertical="center" wrapText="1"/>
      <protection/>
    </xf>
    <xf numFmtId="169" fontId="16" fillId="0" borderId="0" xfId="18" applyNumberFormat="1" applyFont="1" applyBorder="1" applyAlignment="1">
      <alignment horizontal="center" vertical="center" wrapText="1"/>
      <protection/>
    </xf>
    <xf numFmtId="186" fontId="16" fillId="0" borderId="0" xfId="18" applyNumberFormat="1" applyFont="1" applyBorder="1" applyAlignment="1">
      <alignment horizontal="center" vertical="center" wrapText="1"/>
      <protection/>
    </xf>
    <xf numFmtId="187" fontId="16" fillId="0" borderId="0" xfId="18" applyNumberFormat="1" applyFont="1" applyBorder="1" applyAlignment="1">
      <alignment horizontal="center" vertical="center" wrapText="1"/>
      <protection/>
    </xf>
    <xf numFmtId="3" fontId="16" fillId="0" borderId="0" xfId="18" applyNumberFormat="1" applyFont="1" applyBorder="1" applyAlignment="1">
      <alignment horizontal="center" vertical="center" wrapText="1"/>
      <protection/>
    </xf>
    <xf numFmtId="4" fontId="16" fillId="0" borderId="0" xfId="18" applyNumberFormat="1" applyFont="1" applyBorder="1" applyAlignment="1">
      <alignment horizontal="right" vertical="center" wrapText="1"/>
      <protection/>
    </xf>
    <xf numFmtId="0" fontId="26" fillId="0" borderId="0" xfId="18" applyFont="1" applyBorder="1" applyAlignment="1">
      <alignment wrapText="1"/>
      <protection/>
    </xf>
    <xf numFmtId="187" fontId="17" fillId="0" borderId="0" xfId="18" applyNumberFormat="1" applyFont="1" applyBorder="1" applyAlignment="1">
      <alignment horizontal="center" vertical="center" wrapText="1"/>
      <protection/>
    </xf>
    <xf numFmtId="169" fontId="17" fillId="0" borderId="0" xfId="18" applyNumberFormat="1" applyFont="1" applyBorder="1" applyAlignment="1">
      <alignment horizontal="center" vertical="center" wrapText="1"/>
      <protection/>
    </xf>
    <xf numFmtId="166" fontId="27" fillId="0" borderId="0" xfId="18" applyNumberFormat="1" applyFont="1" applyBorder="1" applyAlignment="1">
      <alignment horizontal="left" vertical="center" wrapText="1"/>
      <protection/>
    </xf>
    <xf numFmtId="0" fontId="26" fillId="0" borderId="0" xfId="18" applyFont="1" applyBorder="1" applyAlignment="1">
      <alignment horizontal="center"/>
      <protection/>
    </xf>
    <xf numFmtId="0" fontId="26" fillId="0" borderId="0" xfId="18" applyFont="1" applyBorder="1">
      <alignment/>
      <protection/>
    </xf>
    <xf numFmtId="166" fontId="17" fillId="0" borderId="0" xfId="18" applyNumberFormat="1" applyFont="1" applyBorder="1" applyAlignment="1">
      <alignment horizontal="left" vertical="center" wrapText="1"/>
      <protection/>
    </xf>
    <xf numFmtId="169" fontId="26" fillId="0" borderId="0" xfId="18" applyNumberFormat="1" applyFont="1" applyAlignment="1">
      <alignment horizontal="center"/>
      <protection/>
    </xf>
    <xf numFmtId="186" fontId="26" fillId="0" borderId="0" xfId="18" applyNumberFormat="1" applyFont="1" applyAlignment="1">
      <alignment horizontal="center"/>
      <protection/>
    </xf>
    <xf numFmtId="187" fontId="26" fillId="0" borderId="0" xfId="18" applyNumberFormat="1" applyFont="1" applyAlignment="1">
      <alignment horizontal="center"/>
      <protection/>
    </xf>
    <xf numFmtId="0" fontId="26" fillId="0" borderId="1" xfId="18" applyFont="1" applyBorder="1">
      <alignment/>
      <protection/>
    </xf>
    <xf numFmtId="169" fontId="17" fillId="0" borderId="1" xfId="18" applyNumberFormat="1" applyFont="1" applyBorder="1" applyAlignment="1">
      <alignment horizontal="center" vertical="center" wrapText="1"/>
      <protection/>
    </xf>
    <xf numFmtId="186" fontId="17" fillId="0" borderId="1" xfId="18" applyNumberFormat="1" applyFont="1" applyBorder="1" applyAlignment="1">
      <alignment horizontal="center" vertical="center" wrapText="1"/>
      <protection/>
    </xf>
    <xf numFmtId="187" fontId="17" fillId="0" borderId="1" xfId="18" applyNumberFormat="1" applyFont="1" applyBorder="1" applyAlignment="1">
      <alignment horizontal="center" vertical="center" wrapText="1"/>
      <protection/>
    </xf>
    <xf numFmtId="4" fontId="26" fillId="0" borderId="1" xfId="18" applyNumberFormat="1" applyFont="1" applyBorder="1" applyAlignment="1">
      <alignment horizontal="center"/>
      <protection/>
    </xf>
    <xf numFmtId="3" fontId="17" fillId="0" borderId="1" xfId="18" applyNumberFormat="1" applyFont="1" applyBorder="1" applyAlignment="1">
      <alignment horizontal="center" vertical="center" wrapText="1"/>
      <protection/>
    </xf>
    <xf numFmtId="186" fontId="17" fillId="0" borderId="0" xfId="18" applyNumberFormat="1" applyFont="1" applyBorder="1" applyAlignment="1">
      <alignment horizontal="center" vertical="center" wrapText="1"/>
      <protection/>
    </xf>
    <xf numFmtId="0" fontId="28" fillId="0" borderId="0" xfId="18" applyFont="1">
      <alignment/>
      <protection/>
    </xf>
    <xf numFmtId="0" fontId="29" fillId="0" borderId="0" xfId="18" applyFont="1">
      <alignment/>
      <protection/>
    </xf>
    <xf numFmtId="0" fontId="0" fillId="0" borderId="0" xfId="0" applyFont="1" applyAlignment="1">
      <alignment vertical="center"/>
    </xf>
    <xf numFmtId="4" fontId="17" fillId="4" borderId="19" xfId="18" applyNumberFormat="1" applyFont="1" applyFill="1" applyBorder="1" applyAlignment="1">
      <alignment horizontal="right" vertical="center" wrapText="1"/>
      <protection/>
    </xf>
    <xf numFmtId="4" fontId="16" fillId="4" borderId="19" xfId="18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0" fillId="0" borderId="0" xfId="18" applyFont="1" applyAlignment="1">
      <alignment horizontal="right" vertical="top" wrapText="1"/>
      <protection/>
    </xf>
    <xf numFmtId="0" fontId="26" fillId="0" borderId="25" xfId="18" applyFont="1" applyBorder="1" applyAlignment="1">
      <alignment vertical="top" wrapText="1"/>
      <protection/>
    </xf>
    <xf numFmtId="0" fontId="26" fillId="0" borderId="26" xfId="18" applyFont="1" applyBorder="1" applyAlignment="1">
      <alignment vertical="top" wrapText="1"/>
      <protection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</cellXfs>
  <cellStyles count="11">
    <cellStyle name="Normal" xfId="0"/>
    <cellStyle name="ColLevel_0" xfId="2"/>
    <cellStyle name="Hyperlink" xfId="15"/>
    <cellStyle name="Currency" xfId="16"/>
    <cellStyle name="Currency [0]" xfId="17"/>
    <cellStyle name="Обычный_Приложение4_2008" xfId="18"/>
    <cellStyle name="Обычный_Расчет ФЗП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dokument\Documents%20and%20Settings\1\&#1052;&#1086;&#1080;%20&#1076;&#1086;&#1082;&#1091;&#1084;&#1077;&#1085;&#1090;&#1099;\&#1042;&#1099;&#1074;&#1086;&#1079;%20&#1084;&#1091;&#1089;&#1086;&#1088;&#1072;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ощади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13" sqref="E13"/>
    </sheetView>
  </sheetViews>
  <sheetFormatPr defaultColWidth="9.00390625" defaultRowHeight="12.75"/>
  <cols>
    <col min="1" max="1" width="16.125" style="0" customWidth="1"/>
    <col min="2" max="2" width="13.25390625" style="0" customWidth="1"/>
    <col min="3" max="3" width="10.875" style="0" customWidth="1"/>
    <col min="4" max="4" width="11.875" style="0" customWidth="1"/>
    <col min="5" max="5" width="14.00390625" style="0" customWidth="1"/>
    <col min="6" max="6" width="11.75390625" style="0" customWidth="1"/>
    <col min="7" max="7" width="12.75390625" style="0" bestFit="1" customWidth="1"/>
    <col min="8" max="8" width="12.375" style="0" customWidth="1"/>
    <col min="9" max="9" width="12.00390625" style="0" bestFit="1" customWidth="1"/>
    <col min="10" max="10" width="12.75390625" style="0" customWidth="1"/>
    <col min="11" max="11" width="11.75390625" style="0" bestFit="1" customWidth="1"/>
    <col min="12" max="12" width="10.125" style="0" bestFit="1" customWidth="1"/>
  </cols>
  <sheetData>
    <row r="1" spans="1:10" s="50" customFormat="1" ht="12.75" customHeight="1">
      <c r="A1" s="166" t="s">
        <v>115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50" customFormat="1" ht="15.75" customHeight="1">
      <c r="A2" s="76" t="s">
        <v>47</v>
      </c>
      <c r="B2" s="52"/>
      <c r="C2" s="52"/>
      <c r="D2" s="52"/>
      <c r="E2" s="52"/>
      <c r="F2" s="52"/>
      <c r="G2" s="52"/>
      <c r="H2" s="52"/>
      <c r="I2" s="51"/>
      <c r="J2" s="51"/>
    </row>
    <row r="3" spans="1:10" s="50" customFormat="1" ht="76.5">
      <c r="A3" s="53" t="s">
        <v>3</v>
      </c>
      <c r="B3" s="53" t="s">
        <v>32</v>
      </c>
      <c r="C3" s="53" t="s">
        <v>33</v>
      </c>
      <c r="D3" s="53" t="s">
        <v>34</v>
      </c>
      <c r="E3" s="53" t="s">
        <v>35</v>
      </c>
      <c r="F3" s="53" t="s">
        <v>33</v>
      </c>
      <c r="G3" s="53" t="s">
        <v>34</v>
      </c>
      <c r="H3" s="53" t="s">
        <v>36</v>
      </c>
      <c r="I3" s="53" t="s">
        <v>33</v>
      </c>
      <c r="J3" s="53" t="s">
        <v>34</v>
      </c>
    </row>
    <row r="4" spans="1:12" s="58" customFormat="1" ht="12.75">
      <c r="A4" s="54" t="s">
        <v>37</v>
      </c>
      <c r="B4" s="56"/>
      <c r="C4" s="55"/>
      <c r="D4" s="55"/>
      <c r="E4" s="56"/>
      <c r="F4" s="55"/>
      <c r="G4" s="55"/>
      <c r="H4" s="56">
        <f aca="true" t="shared" si="0" ref="H4:H9">SUM(B4+E4)</f>
        <v>0</v>
      </c>
      <c r="I4" s="55">
        <f aca="true" t="shared" si="1" ref="I4:J9">C4+F4</f>
        <v>0</v>
      </c>
      <c r="J4" s="55">
        <f t="shared" si="1"/>
        <v>0</v>
      </c>
      <c r="K4" s="57"/>
      <c r="L4" s="57"/>
    </row>
    <row r="5" spans="1:12" s="61" customFormat="1" ht="12.75">
      <c r="A5" s="59" t="s">
        <v>38</v>
      </c>
      <c r="B5" s="56"/>
      <c r="C5" s="55"/>
      <c r="D5" s="55"/>
      <c r="E5" s="56">
        <v>4</v>
      </c>
      <c r="F5" s="55">
        <v>48000</v>
      </c>
      <c r="G5" s="55">
        <v>14500</v>
      </c>
      <c r="H5" s="56">
        <f t="shared" si="0"/>
        <v>4</v>
      </c>
      <c r="I5" s="55">
        <f t="shared" si="1"/>
        <v>48000</v>
      </c>
      <c r="J5" s="55">
        <f t="shared" si="1"/>
        <v>14500</v>
      </c>
      <c r="K5" s="60"/>
      <c r="L5" s="60"/>
    </row>
    <row r="6" spans="1:11" s="61" customFormat="1" ht="12.75">
      <c r="A6" s="59" t="s">
        <v>39</v>
      </c>
      <c r="B6" s="56"/>
      <c r="C6" s="55"/>
      <c r="D6" s="55"/>
      <c r="E6" s="56"/>
      <c r="F6" s="55"/>
      <c r="G6" s="55"/>
      <c r="H6" s="56">
        <f t="shared" si="0"/>
        <v>0</v>
      </c>
      <c r="I6" s="55">
        <f t="shared" si="1"/>
        <v>0</v>
      </c>
      <c r="J6" s="55">
        <f t="shared" si="1"/>
        <v>0</v>
      </c>
      <c r="K6" s="60"/>
    </row>
    <row r="7" spans="1:10" s="61" customFormat="1" ht="12.75">
      <c r="A7" s="59" t="s">
        <v>40</v>
      </c>
      <c r="B7" s="56"/>
      <c r="C7" s="55"/>
      <c r="D7" s="55"/>
      <c r="E7" s="56"/>
      <c r="F7" s="55"/>
      <c r="G7" s="55"/>
      <c r="H7" s="56">
        <f t="shared" si="0"/>
        <v>0</v>
      </c>
      <c r="I7" s="55">
        <f t="shared" si="1"/>
        <v>0</v>
      </c>
      <c r="J7" s="55">
        <f t="shared" si="1"/>
        <v>0</v>
      </c>
    </row>
    <row r="8" spans="1:10" s="61" customFormat="1" ht="12.75">
      <c r="A8" s="59" t="s">
        <v>41</v>
      </c>
      <c r="B8" s="56"/>
      <c r="C8" s="55"/>
      <c r="D8" s="55"/>
      <c r="E8" s="56"/>
      <c r="F8" s="55"/>
      <c r="G8" s="55"/>
      <c r="H8" s="56">
        <f t="shared" si="0"/>
        <v>0</v>
      </c>
      <c r="I8" s="55">
        <f t="shared" si="1"/>
        <v>0</v>
      </c>
      <c r="J8" s="55">
        <f t="shared" si="1"/>
        <v>0</v>
      </c>
    </row>
    <row r="9" spans="1:10" ht="12.75">
      <c r="A9" s="1" t="s">
        <v>42</v>
      </c>
      <c r="B9" s="56"/>
      <c r="C9" s="55"/>
      <c r="D9" s="55"/>
      <c r="E9" s="56"/>
      <c r="F9" s="55"/>
      <c r="G9" s="55"/>
      <c r="H9" s="62">
        <f t="shared" si="0"/>
        <v>0</v>
      </c>
      <c r="I9" s="55">
        <v>0</v>
      </c>
      <c r="J9" s="55">
        <f t="shared" si="1"/>
        <v>0</v>
      </c>
    </row>
    <row r="10" spans="1:10" s="2" customFormat="1" ht="12.75">
      <c r="A10" s="63" t="s">
        <v>2</v>
      </c>
      <c r="B10" s="65">
        <f aca="true" t="shared" si="2" ref="B10:G10">SUM(B4:B9)</f>
        <v>0</v>
      </c>
      <c r="C10" s="64">
        <f>SUM(C4:C9)</f>
        <v>0</v>
      </c>
      <c r="D10" s="64">
        <f t="shared" si="2"/>
        <v>0</v>
      </c>
      <c r="E10" s="65">
        <f t="shared" si="2"/>
        <v>4</v>
      </c>
      <c r="F10" s="64">
        <f>SUM(F4:F9)</f>
        <v>48000</v>
      </c>
      <c r="G10" s="64">
        <f t="shared" si="2"/>
        <v>14500</v>
      </c>
      <c r="H10" s="65">
        <f>B10+E10</f>
        <v>4</v>
      </c>
      <c r="I10" s="64">
        <f>C10+F10</f>
        <v>48000</v>
      </c>
      <c r="J10" s="64">
        <f>D10+G10</f>
        <v>14500</v>
      </c>
    </row>
    <row r="11" spans="1:10" ht="22.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8" ht="12.75">
      <c r="A12" s="77"/>
      <c r="B12" s="68" t="s">
        <v>104</v>
      </c>
      <c r="C12" s="68"/>
      <c r="D12" s="51"/>
      <c r="E12" s="163" t="s">
        <v>116</v>
      </c>
      <c r="F12" s="51"/>
      <c r="G12" s="51"/>
      <c r="H12" s="51"/>
    </row>
    <row r="14" spans="2:5" ht="12.75">
      <c r="B14" t="s">
        <v>103</v>
      </c>
      <c r="E14" t="s">
        <v>105</v>
      </c>
    </row>
    <row r="15" ht="12.75">
      <c r="I15" s="67"/>
    </row>
  </sheetData>
  <mergeCells count="1">
    <mergeCell ref="A1:J1"/>
  </mergeCells>
  <printOptions/>
  <pageMargins left="0.3937007874015748" right="0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7" sqref="D27"/>
    </sheetView>
  </sheetViews>
  <sheetFormatPr defaultColWidth="9.00390625" defaultRowHeight="12.75"/>
  <cols>
    <col min="1" max="1" width="66.125" style="0" customWidth="1"/>
    <col min="2" max="2" width="12.75390625" style="47" customWidth="1"/>
    <col min="3" max="3" width="14.25390625" style="47" customWidth="1"/>
    <col min="4" max="4" width="13.125" style="47" customWidth="1"/>
    <col min="5" max="5" width="13.625" style="47" customWidth="1"/>
    <col min="6" max="6" width="16.375" style="0" customWidth="1"/>
    <col min="7" max="7" width="12.75390625" style="0" customWidth="1"/>
    <col min="8" max="8" width="11.875" style="0" customWidth="1"/>
    <col min="9" max="9" width="13.125" style="0" customWidth="1"/>
    <col min="10" max="10" width="11.25390625" style="0" customWidth="1"/>
    <col min="11" max="11" width="12.75390625" style="0" customWidth="1"/>
    <col min="12" max="12" width="10.375" style="0" customWidth="1"/>
    <col min="13" max="13" width="12.00390625" style="0" customWidth="1"/>
  </cols>
  <sheetData>
    <row r="1" spans="1:5" ht="52.5" customHeight="1">
      <c r="A1" s="168" t="s">
        <v>117</v>
      </c>
      <c r="B1" s="168"/>
      <c r="C1" s="168"/>
      <c r="D1" s="168"/>
      <c r="E1" s="168"/>
    </row>
    <row r="2" spans="1:5" ht="15.75">
      <c r="A2" s="19"/>
      <c r="B2" s="19"/>
      <c r="C2" s="20"/>
      <c r="D2" s="20"/>
      <c r="E2" s="20"/>
    </row>
    <row r="3" spans="1:6" ht="16.5" thickBot="1">
      <c r="A3" s="20"/>
      <c r="B3" s="20"/>
      <c r="C3" s="20"/>
      <c r="D3" s="20"/>
      <c r="E3" s="21" t="s">
        <v>13</v>
      </c>
      <c r="F3" s="22"/>
    </row>
    <row r="4" spans="1:5" ht="15.75">
      <c r="A4" s="23" t="s">
        <v>15</v>
      </c>
      <c r="B4" s="167" t="s">
        <v>16</v>
      </c>
      <c r="C4" s="167"/>
      <c r="D4" s="167" t="s">
        <v>118</v>
      </c>
      <c r="E4" s="169"/>
    </row>
    <row r="5" spans="1:5" ht="16.5" thickBot="1">
      <c r="A5" s="24"/>
      <c r="B5" s="25" t="s">
        <v>108</v>
      </c>
      <c r="C5" s="26" t="s">
        <v>17</v>
      </c>
      <c r="D5" s="25" t="s">
        <v>108</v>
      </c>
      <c r="E5" s="78" t="s">
        <v>17</v>
      </c>
    </row>
    <row r="6" spans="1:7" ht="19.5">
      <c r="A6" s="27" t="s">
        <v>18</v>
      </c>
      <c r="B6" s="28"/>
      <c r="C6" s="28"/>
      <c r="D6" s="28"/>
      <c r="E6" s="29"/>
      <c r="F6" s="30"/>
      <c r="G6" s="30"/>
    </row>
    <row r="7" spans="1:7" ht="19.5">
      <c r="A7" s="31" t="s">
        <v>19</v>
      </c>
      <c r="B7" s="32">
        <f>B8+B9</f>
        <v>0</v>
      </c>
      <c r="C7" s="32">
        <f>C8+C9</f>
        <v>0</v>
      </c>
      <c r="D7" s="32">
        <f>D8+D9</f>
        <v>0</v>
      </c>
      <c r="E7" s="41">
        <f>E8+E9</f>
        <v>0</v>
      </c>
      <c r="F7" s="30"/>
      <c r="G7" s="30"/>
    </row>
    <row r="8" spans="1:7" s="36" customFormat="1" ht="18.75">
      <c r="A8" s="33" t="s">
        <v>20</v>
      </c>
      <c r="B8" s="34"/>
      <c r="C8" s="34"/>
      <c r="D8" s="75"/>
      <c r="E8" s="35"/>
      <c r="F8" s="30"/>
      <c r="G8" s="30"/>
    </row>
    <row r="9" spans="1:7" s="36" customFormat="1" ht="18.75">
      <c r="A9" s="33" t="s">
        <v>21</v>
      </c>
      <c r="B9" s="34"/>
      <c r="C9" s="34"/>
      <c r="D9" s="34"/>
      <c r="E9" s="35"/>
      <c r="F9" s="30"/>
      <c r="G9" s="30"/>
    </row>
    <row r="10" spans="1:7" s="40" customFormat="1" ht="19.5">
      <c r="A10" s="31" t="s">
        <v>22</v>
      </c>
      <c r="B10" s="37"/>
      <c r="C10" s="37"/>
      <c r="D10" s="37"/>
      <c r="E10" s="38"/>
      <c r="F10" s="39"/>
      <c r="G10" s="39"/>
    </row>
    <row r="11" spans="1:7" ht="19.5">
      <c r="A11" s="31" t="s">
        <v>23</v>
      </c>
      <c r="B11" s="32"/>
      <c r="C11" s="32"/>
      <c r="D11" s="32"/>
      <c r="E11" s="41"/>
      <c r="F11" s="30"/>
      <c r="G11" s="30"/>
    </row>
    <row r="12" spans="1:7" ht="19.5">
      <c r="A12" s="31" t="s">
        <v>24</v>
      </c>
      <c r="B12" s="32"/>
      <c r="C12" s="32"/>
      <c r="D12" s="32"/>
      <c r="E12" s="41"/>
      <c r="F12" s="30"/>
      <c r="G12" s="30"/>
    </row>
    <row r="13" spans="1:7" ht="19.5">
      <c r="A13" s="31" t="s">
        <v>25</v>
      </c>
      <c r="B13" s="32">
        <f>B14+B15+B16</f>
        <v>0</v>
      </c>
      <c r="C13" s="32">
        <f>SUM(C14:C16)</f>
        <v>0</v>
      </c>
      <c r="D13" s="32">
        <f>SUM(D14:D16)</f>
        <v>0</v>
      </c>
      <c r="E13" s="41">
        <f>SUM(E14:E16)</f>
        <v>0</v>
      </c>
      <c r="F13" s="30"/>
      <c r="G13" s="30"/>
    </row>
    <row r="14" spans="1:7" s="36" customFormat="1" ht="18.75">
      <c r="A14" s="33" t="s">
        <v>26</v>
      </c>
      <c r="B14" s="42"/>
      <c r="C14" s="42"/>
      <c r="D14" s="42"/>
      <c r="E14" s="43"/>
      <c r="F14" s="30"/>
      <c r="G14" s="30"/>
    </row>
    <row r="15" spans="1:7" s="36" customFormat="1" ht="18.75">
      <c r="A15" s="33" t="s">
        <v>14</v>
      </c>
      <c r="B15" s="42"/>
      <c r="C15" s="42"/>
      <c r="D15" s="42"/>
      <c r="E15" s="43"/>
      <c r="F15" s="30"/>
      <c r="G15" s="30"/>
    </row>
    <row r="16" spans="1:7" s="36" customFormat="1" ht="18.75">
      <c r="A16" s="33" t="s">
        <v>27</v>
      </c>
      <c r="B16" s="42">
        <v>0</v>
      </c>
      <c r="C16" s="42">
        <v>0</v>
      </c>
      <c r="D16" s="42">
        <v>0</v>
      </c>
      <c r="E16" s="43">
        <v>0</v>
      </c>
      <c r="F16" s="30"/>
      <c r="G16" s="30"/>
    </row>
    <row r="17" spans="1:7" s="36" customFormat="1" ht="15.75">
      <c r="A17" s="44" t="s">
        <v>28</v>
      </c>
      <c r="B17" s="42"/>
      <c r="C17" s="42"/>
      <c r="D17" s="42"/>
      <c r="E17" s="43"/>
      <c r="F17" s="30"/>
      <c r="G17" s="30"/>
    </row>
    <row r="18" spans="1:7" s="36" customFormat="1" ht="15.75">
      <c r="A18" s="44" t="s">
        <v>29</v>
      </c>
      <c r="B18" s="42"/>
      <c r="C18" s="42"/>
      <c r="D18" s="42"/>
      <c r="E18" s="43"/>
      <c r="F18" s="30"/>
      <c r="G18" s="30"/>
    </row>
    <row r="19" spans="1:7" ht="19.5">
      <c r="A19" s="31" t="s">
        <v>30</v>
      </c>
      <c r="B19" s="32">
        <f>SUM(B20:B20)</f>
        <v>37</v>
      </c>
      <c r="C19" s="32">
        <f>SUM(C20:C20)</f>
        <v>39</v>
      </c>
      <c r="D19" s="32">
        <f>SUM(D20:D20)</f>
        <v>44400</v>
      </c>
      <c r="E19" s="41">
        <f>SUM(E20:E20)</f>
        <v>46800</v>
      </c>
      <c r="F19" s="30"/>
      <c r="G19" s="30"/>
    </row>
    <row r="20" spans="1:7" s="36" customFormat="1" ht="18.75">
      <c r="A20" s="33" t="s">
        <v>31</v>
      </c>
      <c r="B20" s="42">
        <v>37</v>
      </c>
      <c r="C20" s="42">
        <v>39</v>
      </c>
      <c r="D20" s="42">
        <v>44400</v>
      </c>
      <c r="E20" s="43">
        <v>46800</v>
      </c>
      <c r="F20" s="30"/>
      <c r="G20" s="30"/>
    </row>
    <row r="21" spans="1:7" ht="16.5" thickBot="1">
      <c r="A21" s="45" t="s">
        <v>1</v>
      </c>
      <c r="B21" s="46">
        <f>B6+B7+B10+B11+B12+B13+B19</f>
        <v>37</v>
      </c>
      <c r="C21" s="46">
        <f>C6+C7+C10+C11+C12+C13+C19</f>
        <v>39</v>
      </c>
      <c r="D21" s="46">
        <f>D6+D7+D10+D11+D12+D13+D19</f>
        <v>44400</v>
      </c>
      <c r="E21" s="79">
        <f>E6+E7+E10+E11+E12+E13+E19</f>
        <v>46800</v>
      </c>
      <c r="F21" s="30"/>
      <c r="G21" s="30"/>
    </row>
    <row r="22" spans="3:7" ht="12.75">
      <c r="C22" s="48"/>
      <c r="D22" s="49"/>
      <c r="E22" s="49"/>
      <c r="F22" s="36"/>
      <c r="G22" s="36"/>
    </row>
    <row r="23" spans="1:7" ht="12.75">
      <c r="A23" s="68"/>
      <c r="B23" s="68"/>
      <c r="C23" s="51"/>
      <c r="D23" s="163"/>
      <c r="E23" s="51"/>
      <c r="F23" s="36"/>
      <c r="G23" s="36"/>
    </row>
    <row r="24" spans="2:7" ht="12.75">
      <c r="B24"/>
      <c r="C24"/>
      <c r="D24"/>
      <c r="E24"/>
      <c r="F24" s="36"/>
      <c r="G24" s="36"/>
    </row>
    <row r="25" spans="2:7" ht="12.75">
      <c r="B25"/>
      <c r="C25"/>
      <c r="D25"/>
      <c r="E25"/>
      <c r="F25" s="36"/>
      <c r="G25" s="36"/>
    </row>
    <row r="26" spans="1:5" ht="12.75">
      <c r="A26" s="68" t="s">
        <v>104</v>
      </c>
      <c r="B26" s="68"/>
      <c r="C26" s="51"/>
      <c r="D26" s="163" t="s">
        <v>116</v>
      </c>
      <c r="E26"/>
    </row>
    <row r="27" spans="2:8" ht="12.75">
      <c r="B27"/>
      <c r="C27"/>
      <c r="D27"/>
      <c r="E27"/>
      <c r="F27" s="51"/>
      <c r="G27" s="51"/>
      <c r="H27" s="51"/>
    </row>
    <row r="28" spans="1:5" ht="12.75">
      <c r="A28" t="s">
        <v>103</v>
      </c>
      <c r="B28"/>
      <c r="C28"/>
      <c r="D28" t="s">
        <v>105</v>
      </c>
      <c r="E28" s="51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 s="51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</sheetData>
  <mergeCells count="3">
    <mergeCell ref="B4:C4"/>
    <mergeCell ref="A1:E1"/>
    <mergeCell ref="D4:E4"/>
  </mergeCells>
  <printOptions/>
  <pageMargins left="0.3937007874015748" right="0" top="0.5905511811023623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9.00390625" defaultRowHeight="12.75"/>
  <cols>
    <col min="1" max="1" width="27.875" style="3" customWidth="1"/>
    <col min="2" max="2" width="14.125" style="3" customWidth="1"/>
    <col min="3" max="3" width="14.625" style="3" customWidth="1"/>
    <col min="4" max="4" width="15.00390625" style="3" customWidth="1"/>
    <col min="5" max="5" width="8.625" style="3" customWidth="1"/>
    <col min="6" max="16384" width="9.125" style="3" customWidth="1"/>
  </cols>
  <sheetData>
    <row r="1" ht="12">
      <c r="A1" s="4" t="s">
        <v>119</v>
      </c>
    </row>
    <row r="2" ht="12">
      <c r="A2" s="4" t="s">
        <v>46</v>
      </c>
    </row>
    <row r="3" spans="1:4" ht="11.25">
      <c r="A3" s="5" t="s">
        <v>4</v>
      </c>
      <c r="B3" s="72" t="s">
        <v>45</v>
      </c>
      <c r="C3" s="73" t="s">
        <v>43</v>
      </c>
      <c r="D3" s="72" t="s">
        <v>1</v>
      </c>
    </row>
    <row r="4" spans="1:4" ht="11.25">
      <c r="A4" s="6" t="s">
        <v>111</v>
      </c>
      <c r="B4" s="7"/>
      <c r="C4" s="7"/>
      <c r="D4" s="7"/>
    </row>
    <row r="5" spans="1:5" ht="11.25">
      <c r="A5" s="8" t="s">
        <v>48</v>
      </c>
      <c r="B5" s="9"/>
      <c r="C5" s="9"/>
      <c r="D5" s="9"/>
      <c r="E5" s="14"/>
    </row>
    <row r="6" spans="1:4" ht="11.25">
      <c r="A6" s="10" t="s">
        <v>5</v>
      </c>
      <c r="B6" s="11">
        <v>433500</v>
      </c>
      <c r="C6" s="11"/>
      <c r="D6" s="11">
        <f aca="true" t="shared" si="0" ref="D6:D13">B6+C6</f>
        <v>433500</v>
      </c>
    </row>
    <row r="7" spans="1:4" ht="11.25">
      <c r="A7" s="10" t="s">
        <v>6</v>
      </c>
      <c r="B7" s="11">
        <v>75750</v>
      </c>
      <c r="C7" s="11"/>
      <c r="D7" s="11">
        <f t="shared" si="0"/>
        <v>75750</v>
      </c>
    </row>
    <row r="8" spans="1:4" ht="11.25">
      <c r="A8" s="10" t="s">
        <v>7</v>
      </c>
      <c r="B8" s="11">
        <v>33750</v>
      </c>
      <c r="C8" s="11"/>
      <c r="D8" s="11">
        <f t="shared" si="0"/>
        <v>33750</v>
      </c>
    </row>
    <row r="9" spans="1:4" ht="11.25">
      <c r="A9" s="10" t="s">
        <v>8</v>
      </c>
      <c r="B9" s="11"/>
      <c r="C9" s="11"/>
      <c r="D9" s="11">
        <f t="shared" si="0"/>
        <v>0</v>
      </c>
    </row>
    <row r="10" spans="1:4" ht="11.25">
      <c r="A10" s="10" t="s">
        <v>9</v>
      </c>
      <c r="B10" s="11"/>
      <c r="C10" s="11"/>
      <c r="D10" s="11">
        <f t="shared" si="0"/>
        <v>0</v>
      </c>
    </row>
    <row r="11" spans="1:4" ht="11.25">
      <c r="A11" s="10" t="s">
        <v>10</v>
      </c>
      <c r="B11" s="11"/>
      <c r="C11" s="11"/>
      <c r="D11" s="11">
        <f t="shared" si="0"/>
        <v>0</v>
      </c>
    </row>
    <row r="12" spans="1:4" ht="22.5">
      <c r="A12" s="74" t="s">
        <v>44</v>
      </c>
      <c r="B12" s="11"/>
      <c r="C12" s="11"/>
      <c r="D12" s="11">
        <f t="shared" si="0"/>
        <v>0</v>
      </c>
    </row>
    <row r="13" spans="1:4" ht="11.25">
      <c r="A13" s="10" t="s">
        <v>11</v>
      </c>
      <c r="B13" s="11"/>
      <c r="C13" s="11"/>
      <c r="D13" s="11">
        <f t="shared" si="0"/>
        <v>0</v>
      </c>
    </row>
    <row r="14" spans="1:5" ht="11.25">
      <c r="A14" s="12" t="s">
        <v>0</v>
      </c>
      <c r="B14" s="13">
        <f>SUM(B6:B11)</f>
        <v>543000</v>
      </c>
      <c r="C14" s="13">
        <f>SUM(C6:C11)</f>
        <v>0</v>
      </c>
      <c r="D14" s="13">
        <f>SUM(D6:D11)</f>
        <v>543000</v>
      </c>
      <c r="E14" s="15"/>
    </row>
    <row r="15" spans="1:5" ht="11.25" hidden="1">
      <c r="A15" s="8" t="s">
        <v>12</v>
      </c>
      <c r="B15" s="16"/>
      <c r="C15" s="16"/>
      <c r="D15" s="16"/>
      <c r="E15" s="15"/>
    </row>
    <row r="16" spans="1:5" ht="11.25" hidden="1">
      <c r="A16" s="10" t="s">
        <v>5</v>
      </c>
      <c r="B16" s="17"/>
      <c r="C16" s="13"/>
      <c r="D16" s="11">
        <f aca="true" t="shared" si="1" ref="D16:D23">B16+C16</f>
        <v>0</v>
      </c>
      <c r="E16" s="15"/>
    </row>
    <row r="17" spans="1:5" ht="11.25" hidden="1">
      <c r="A17" s="10" t="s">
        <v>6</v>
      </c>
      <c r="B17" s="17"/>
      <c r="C17" s="13"/>
      <c r="D17" s="11">
        <f t="shared" si="1"/>
        <v>0</v>
      </c>
      <c r="E17" s="15"/>
    </row>
    <row r="18" spans="1:5" ht="11.25" hidden="1">
      <c r="A18" s="10" t="s">
        <v>7</v>
      </c>
      <c r="B18" s="17"/>
      <c r="C18" s="13"/>
      <c r="D18" s="11">
        <f t="shared" si="1"/>
        <v>0</v>
      </c>
      <c r="E18" s="15"/>
    </row>
    <row r="19" spans="1:5" ht="11.25" hidden="1">
      <c r="A19" s="10" t="s">
        <v>8</v>
      </c>
      <c r="B19" s="13"/>
      <c r="C19" s="13"/>
      <c r="D19" s="11">
        <f t="shared" si="1"/>
        <v>0</v>
      </c>
      <c r="E19" s="15"/>
    </row>
    <row r="20" spans="1:5" ht="11.25" hidden="1">
      <c r="A20" s="10" t="s">
        <v>9</v>
      </c>
      <c r="B20" s="13"/>
      <c r="C20" s="13"/>
      <c r="D20" s="11">
        <f t="shared" si="1"/>
        <v>0</v>
      </c>
      <c r="E20" s="15"/>
    </row>
    <row r="21" spans="1:5" ht="11.25" hidden="1">
      <c r="A21" s="10" t="s">
        <v>10</v>
      </c>
      <c r="B21" s="17"/>
      <c r="C21" s="13"/>
      <c r="D21" s="11">
        <f t="shared" si="1"/>
        <v>0</v>
      </c>
      <c r="E21" s="15"/>
    </row>
    <row r="22" spans="1:5" ht="22.5" hidden="1">
      <c r="A22" s="74" t="s">
        <v>44</v>
      </c>
      <c r="B22" s="17"/>
      <c r="C22" s="13"/>
      <c r="D22" s="11">
        <f t="shared" si="1"/>
        <v>0</v>
      </c>
      <c r="E22" s="15"/>
    </row>
    <row r="23" spans="1:5" ht="11.25" hidden="1">
      <c r="A23" s="10" t="s">
        <v>11</v>
      </c>
      <c r="B23" s="17"/>
      <c r="C23" s="13"/>
      <c r="D23" s="11">
        <f t="shared" si="1"/>
        <v>0</v>
      </c>
      <c r="E23" s="15"/>
    </row>
    <row r="24" spans="1:5" ht="11.25" hidden="1">
      <c r="A24" s="12" t="s">
        <v>0</v>
      </c>
      <c r="B24" s="13">
        <f>SUM(B16:B21)</f>
        <v>0</v>
      </c>
      <c r="C24" s="13">
        <f>SUM(C16:C21)</f>
        <v>0</v>
      </c>
      <c r="D24" s="13">
        <f>SUM(D16:D21)</f>
        <v>0</v>
      </c>
      <c r="E24" s="15"/>
    </row>
    <row r="26" spans="1:4" ht="12.75">
      <c r="A26" s="69"/>
      <c r="B26" s="70"/>
      <c r="C26" s="70"/>
      <c r="D26" s="71"/>
    </row>
    <row r="27" spans="1:4" ht="12.75">
      <c r="A27" s="170" t="s">
        <v>104</v>
      </c>
      <c r="B27" s="170"/>
      <c r="C27" s="51"/>
      <c r="D27" s="163" t="s">
        <v>116</v>
      </c>
    </row>
    <row r="28" spans="6:8" ht="12.75">
      <c r="F28" s="51"/>
      <c r="G28" s="51"/>
      <c r="H28" s="51"/>
    </row>
    <row r="29" spans="1:4" ht="12.75">
      <c r="A29" t="s">
        <v>103</v>
      </c>
      <c r="B29"/>
      <c r="C29"/>
      <c r="D29" t="s">
        <v>105</v>
      </c>
    </row>
    <row r="30" spans="1:4" ht="12.75">
      <c r="A30"/>
      <c r="B30"/>
      <c r="C30"/>
      <c r="D30"/>
    </row>
    <row r="31" ht="11.25">
      <c r="A31" s="18"/>
    </row>
  </sheetData>
  <mergeCells count="1">
    <mergeCell ref="A27:B27"/>
  </mergeCells>
  <printOptions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49">
      <selection activeCell="H69" sqref="H69"/>
    </sheetView>
  </sheetViews>
  <sheetFormatPr defaultColWidth="9.00390625" defaultRowHeight="12.75" outlineLevelCol="1"/>
  <cols>
    <col min="1" max="1" width="21.875" style="112" customWidth="1"/>
    <col min="2" max="2" width="35.00390625" style="112" customWidth="1"/>
    <col min="3" max="3" width="64.625" style="112" customWidth="1"/>
    <col min="4" max="4" width="6.00390625" style="151" customWidth="1"/>
    <col min="5" max="5" width="4.75390625" style="152" customWidth="1"/>
    <col min="6" max="6" width="5.25390625" style="152" customWidth="1"/>
    <col min="7" max="7" width="8.375" style="153" customWidth="1"/>
    <col min="8" max="8" width="5.375" style="151" customWidth="1"/>
    <col min="9" max="9" width="11.75390625" style="151" customWidth="1"/>
    <col min="10" max="10" width="14.25390625" style="133" customWidth="1"/>
    <col min="11" max="11" width="12.375" style="133" customWidth="1"/>
    <col min="12" max="12" width="8.75390625" style="133" hidden="1" customWidth="1" outlineLevel="1"/>
    <col min="13" max="15" width="9.125" style="133" hidden="1" customWidth="1" outlineLevel="1"/>
    <col min="16" max="16" width="9.75390625" style="112" customWidth="1" collapsed="1"/>
    <col min="17" max="16384" width="9.75390625" style="112" customWidth="1"/>
  </cols>
  <sheetData>
    <row r="1" spans="3:11" s="80" customFormat="1" ht="60" customHeight="1">
      <c r="C1" s="81"/>
      <c r="D1" s="82"/>
      <c r="E1" s="82"/>
      <c r="F1" s="83"/>
      <c r="G1" s="84"/>
      <c r="I1" s="85"/>
      <c r="J1" s="171" t="s">
        <v>120</v>
      </c>
      <c r="K1" s="171"/>
    </row>
    <row r="2" spans="1:10" s="80" customFormat="1" ht="16.5" customHeight="1">
      <c r="A2" s="86" t="s">
        <v>113</v>
      </c>
      <c r="C2" s="87"/>
      <c r="D2" s="82"/>
      <c r="E2" s="82"/>
      <c r="F2" s="83"/>
      <c r="G2" s="84"/>
      <c r="H2" s="84"/>
      <c r="I2" s="88"/>
      <c r="J2" s="88"/>
    </row>
    <row r="3" spans="1:10" s="97" customFormat="1" ht="15.75">
      <c r="A3" s="89" t="s">
        <v>112</v>
      </c>
      <c r="B3" s="90"/>
      <c r="C3" s="91"/>
      <c r="D3" s="92" t="s">
        <v>106</v>
      </c>
      <c r="E3" s="93"/>
      <c r="F3" s="94"/>
      <c r="G3" s="92"/>
      <c r="H3" s="95"/>
      <c r="I3" s="96"/>
      <c r="J3" s="96" t="s">
        <v>49</v>
      </c>
    </row>
    <row r="4" spans="2:15" s="98" customFormat="1" ht="11.25">
      <c r="B4" s="98" t="s">
        <v>110</v>
      </c>
      <c r="D4" s="99"/>
      <c r="E4" s="100"/>
      <c r="F4" s="100"/>
      <c r="G4" s="101"/>
      <c r="H4" s="99"/>
      <c r="I4" s="99"/>
      <c r="J4" s="102"/>
      <c r="K4" s="102"/>
      <c r="L4" s="102"/>
      <c r="M4" s="102"/>
      <c r="N4" s="102"/>
      <c r="O4" s="102"/>
    </row>
    <row r="5" spans="1:15" ht="78" customHeight="1">
      <c r="A5" s="103"/>
      <c r="B5" s="104" t="s">
        <v>50</v>
      </c>
      <c r="C5" s="104" t="s">
        <v>51</v>
      </c>
      <c r="D5" s="105" t="s">
        <v>52</v>
      </c>
      <c r="E5" s="106" t="s">
        <v>53</v>
      </c>
      <c r="F5" s="106" t="s">
        <v>54</v>
      </c>
      <c r="G5" s="107" t="s">
        <v>55</v>
      </c>
      <c r="H5" s="105" t="s">
        <v>56</v>
      </c>
      <c r="I5" s="105" t="s">
        <v>57</v>
      </c>
      <c r="J5" s="108" t="s">
        <v>58</v>
      </c>
      <c r="K5" s="109" t="s">
        <v>109</v>
      </c>
      <c r="L5" s="110"/>
      <c r="M5" s="110"/>
      <c r="N5" s="110"/>
      <c r="O5" s="111"/>
    </row>
    <row r="6" spans="1:15" ht="14.25" customHeight="1">
      <c r="A6" s="113"/>
      <c r="B6" s="114">
        <v>1</v>
      </c>
      <c r="C6" s="114">
        <v>2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5">
        <v>11</v>
      </c>
      <c r="L6" s="116" t="s">
        <v>59</v>
      </c>
      <c r="M6" s="117" t="s">
        <v>60</v>
      </c>
      <c r="N6" s="117" t="s">
        <v>61</v>
      </c>
      <c r="O6" s="118" t="s">
        <v>62</v>
      </c>
    </row>
    <row r="7" spans="1:15" ht="11.25">
      <c r="A7" s="172" t="s">
        <v>63</v>
      </c>
      <c r="B7" s="119" t="s">
        <v>64</v>
      </c>
      <c r="C7" s="120" t="s">
        <v>65</v>
      </c>
      <c r="D7" s="121">
        <v>75</v>
      </c>
      <c r="E7" s="122">
        <v>7</v>
      </c>
      <c r="F7" s="122">
        <v>2</v>
      </c>
      <c r="G7" s="123">
        <v>4219901</v>
      </c>
      <c r="H7" s="121">
        <v>611</v>
      </c>
      <c r="I7" s="121">
        <v>21302210</v>
      </c>
      <c r="J7" s="124">
        <v>211500</v>
      </c>
      <c r="K7" s="164">
        <v>13990200</v>
      </c>
      <c r="L7" s="126"/>
      <c r="M7" s="126"/>
      <c r="N7" s="126"/>
      <c r="O7" s="126"/>
    </row>
    <row r="8" spans="1:15" ht="11.25">
      <c r="A8" s="173"/>
      <c r="B8" s="119" t="s">
        <v>66</v>
      </c>
      <c r="C8" s="119"/>
      <c r="D8" s="121">
        <v>75</v>
      </c>
      <c r="E8" s="122">
        <v>7</v>
      </c>
      <c r="F8" s="122">
        <v>2</v>
      </c>
      <c r="G8" s="123">
        <v>4219901</v>
      </c>
      <c r="H8" s="121">
        <v>611</v>
      </c>
      <c r="I8" s="121">
        <v>21302210</v>
      </c>
      <c r="J8" s="124">
        <v>212000</v>
      </c>
      <c r="K8" s="164">
        <f>SUM(K9:K10)</f>
        <v>46800</v>
      </c>
      <c r="L8" s="126"/>
      <c r="M8" s="126"/>
      <c r="N8" s="126"/>
      <c r="O8" s="126"/>
    </row>
    <row r="9" spans="1:11" ht="11.25" customHeight="1">
      <c r="A9" s="174"/>
      <c r="B9" s="127" t="s">
        <v>66</v>
      </c>
      <c r="C9" s="128" t="s">
        <v>67</v>
      </c>
      <c r="D9" s="129">
        <v>75</v>
      </c>
      <c r="E9" s="130">
        <v>7</v>
      </c>
      <c r="F9" s="130">
        <v>2</v>
      </c>
      <c r="G9" s="123">
        <v>4219901</v>
      </c>
      <c r="H9" s="129">
        <v>611</v>
      </c>
      <c r="I9" s="121">
        <v>21302210</v>
      </c>
      <c r="J9" s="131">
        <v>212104</v>
      </c>
      <c r="K9" s="165">
        <v>46800</v>
      </c>
    </row>
    <row r="10" spans="1:11" ht="11.25">
      <c r="A10" s="174"/>
      <c r="B10" s="127" t="s">
        <v>66</v>
      </c>
      <c r="C10" s="128" t="s">
        <v>68</v>
      </c>
      <c r="D10" s="129">
        <v>75</v>
      </c>
      <c r="E10" s="130">
        <v>7</v>
      </c>
      <c r="F10" s="130">
        <v>2</v>
      </c>
      <c r="G10" s="123">
        <v>4219901</v>
      </c>
      <c r="H10" s="129">
        <v>611</v>
      </c>
      <c r="I10" s="121">
        <v>21302210</v>
      </c>
      <c r="J10" s="131">
        <v>212700</v>
      </c>
      <c r="K10" s="165"/>
    </row>
    <row r="11" spans="1:11" ht="22.5">
      <c r="A11" s="174"/>
      <c r="B11" s="119" t="s">
        <v>69</v>
      </c>
      <c r="C11" s="120" t="s">
        <v>70</v>
      </c>
      <c r="D11" s="121">
        <v>75</v>
      </c>
      <c r="E11" s="122">
        <v>7</v>
      </c>
      <c r="F11" s="122">
        <v>2</v>
      </c>
      <c r="G11" s="123">
        <v>4219901</v>
      </c>
      <c r="H11" s="121">
        <v>611</v>
      </c>
      <c r="I11" s="121">
        <v>21302210</v>
      </c>
      <c r="J11" s="124">
        <v>213500</v>
      </c>
      <c r="K11" s="165">
        <v>4225100</v>
      </c>
    </row>
    <row r="12" spans="1:11" ht="11.25">
      <c r="A12" s="174"/>
      <c r="B12" s="119" t="s">
        <v>71</v>
      </c>
      <c r="C12" s="120" t="s">
        <v>72</v>
      </c>
      <c r="D12" s="121">
        <v>75</v>
      </c>
      <c r="E12" s="122">
        <v>7</v>
      </c>
      <c r="F12" s="122">
        <v>2</v>
      </c>
      <c r="G12" s="123">
        <v>4219901</v>
      </c>
      <c r="H12" s="121">
        <v>611</v>
      </c>
      <c r="I12" s="121">
        <v>21302210</v>
      </c>
      <c r="J12" s="124">
        <v>221500</v>
      </c>
      <c r="K12" s="164">
        <v>28500</v>
      </c>
    </row>
    <row r="13" spans="1:11" ht="11.25">
      <c r="A13" s="174"/>
      <c r="B13" s="119" t="s">
        <v>73</v>
      </c>
      <c r="C13" s="120"/>
      <c r="D13" s="121">
        <v>75</v>
      </c>
      <c r="E13" s="122">
        <v>7</v>
      </c>
      <c r="F13" s="122">
        <v>2</v>
      </c>
      <c r="G13" s="123">
        <v>4219901</v>
      </c>
      <c r="H13" s="121">
        <v>611</v>
      </c>
      <c r="I13" s="121">
        <v>21302210</v>
      </c>
      <c r="J13" s="124">
        <v>225000</v>
      </c>
      <c r="K13" s="164">
        <f>SUM(K14:K14)</f>
        <v>18000</v>
      </c>
    </row>
    <row r="14" spans="1:11" ht="11.25">
      <c r="A14" s="174"/>
      <c r="B14" s="127" t="s">
        <v>74</v>
      </c>
      <c r="C14" s="128" t="s">
        <v>68</v>
      </c>
      <c r="D14" s="129">
        <v>75</v>
      </c>
      <c r="E14" s="130">
        <v>7</v>
      </c>
      <c r="F14" s="130">
        <v>2</v>
      </c>
      <c r="G14" s="123">
        <v>4219901</v>
      </c>
      <c r="H14" s="129">
        <v>611</v>
      </c>
      <c r="I14" s="121">
        <v>21302210</v>
      </c>
      <c r="J14" s="131">
        <v>225700</v>
      </c>
      <c r="K14" s="165">
        <v>18000</v>
      </c>
    </row>
    <row r="15" spans="1:11" ht="11.25">
      <c r="A15" s="174"/>
      <c r="B15" s="119" t="s">
        <v>75</v>
      </c>
      <c r="C15" s="120"/>
      <c r="D15" s="121">
        <v>75</v>
      </c>
      <c r="E15" s="122">
        <v>7</v>
      </c>
      <c r="F15" s="122">
        <v>2</v>
      </c>
      <c r="G15" s="123">
        <v>4219901</v>
      </c>
      <c r="H15" s="121">
        <v>611</v>
      </c>
      <c r="I15" s="121">
        <v>21302210</v>
      </c>
      <c r="J15" s="124">
        <v>226000</v>
      </c>
      <c r="K15" s="164">
        <f>SUM(K16:K19)</f>
        <v>143000</v>
      </c>
    </row>
    <row r="16" spans="1:11" ht="11.25">
      <c r="A16" s="174"/>
      <c r="B16" s="127" t="s">
        <v>75</v>
      </c>
      <c r="C16" s="128" t="s">
        <v>76</v>
      </c>
      <c r="D16" s="129">
        <v>75</v>
      </c>
      <c r="E16" s="130">
        <v>7</v>
      </c>
      <c r="F16" s="130">
        <v>2</v>
      </c>
      <c r="G16" s="123">
        <v>4219901</v>
      </c>
      <c r="H16" s="129">
        <v>611</v>
      </c>
      <c r="I16" s="121">
        <v>21302210</v>
      </c>
      <c r="J16" s="131">
        <v>226123</v>
      </c>
      <c r="K16" s="165"/>
    </row>
    <row r="17" spans="1:11" ht="11.25">
      <c r="A17" s="174"/>
      <c r="B17" s="127" t="s">
        <v>75</v>
      </c>
      <c r="C17" s="128" t="s">
        <v>77</v>
      </c>
      <c r="D17" s="129">
        <v>75</v>
      </c>
      <c r="E17" s="130">
        <v>7</v>
      </c>
      <c r="F17" s="130">
        <v>2</v>
      </c>
      <c r="G17" s="123">
        <v>4219901</v>
      </c>
      <c r="H17" s="129">
        <v>611</v>
      </c>
      <c r="I17" s="121">
        <v>21302210</v>
      </c>
      <c r="J17" s="131">
        <v>226128</v>
      </c>
      <c r="K17" s="165">
        <v>13000</v>
      </c>
    </row>
    <row r="18" spans="1:11" ht="11.25">
      <c r="A18" s="174"/>
      <c r="B18" s="127" t="s">
        <v>75</v>
      </c>
      <c r="C18" s="128" t="s">
        <v>78</v>
      </c>
      <c r="D18" s="129">
        <v>75</v>
      </c>
      <c r="E18" s="130">
        <v>7</v>
      </c>
      <c r="F18" s="130">
        <v>2</v>
      </c>
      <c r="G18" s="123">
        <v>4219901</v>
      </c>
      <c r="H18" s="129">
        <v>611</v>
      </c>
      <c r="I18" s="121">
        <v>21302210</v>
      </c>
      <c r="J18" s="131">
        <v>226144</v>
      </c>
      <c r="K18" s="165">
        <v>35000</v>
      </c>
    </row>
    <row r="19" spans="1:11" ht="11.25">
      <c r="A19" s="174"/>
      <c r="B19" s="127" t="s">
        <v>75</v>
      </c>
      <c r="C19" s="128" t="s">
        <v>68</v>
      </c>
      <c r="D19" s="129">
        <v>75</v>
      </c>
      <c r="E19" s="130">
        <v>7</v>
      </c>
      <c r="F19" s="130">
        <v>2</v>
      </c>
      <c r="G19" s="123">
        <v>4219901</v>
      </c>
      <c r="H19" s="129">
        <v>611</v>
      </c>
      <c r="I19" s="121">
        <v>21302210</v>
      </c>
      <c r="J19" s="131">
        <v>226700</v>
      </c>
      <c r="K19" s="165">
        <v>95000</v>
      </c>
    </row>
    <row r="20" spans="1:11" ht="11.25" customHeight="1">
      <c r="A20" s="174"/>
      <c r="B20" s="119" t="s">
        <v>79</v>
      </c>
      <c r="C20" s="120" t="s">
        <v>68</v>
      </c>
      <c r="D20" s="121">
        <v>75</v>
      </c>
      <c r="E20" s="122">
        <v>7</v>
      </c>
      <c r="F20" s="122">
        <v>2</v>
      </c>
      <c r="G20" s="123">
        <v>4219901</v>
      </c>
      <c r="H20" s="121">
        <v>611</v>
      </c>
      <c r="I20" s="121">
        <v>21302210</v>
      </c>
      <c r="J20" s="124">
        <v>262700</v>
      </c>
      <c r="K20" s="164"/>
    </row>
    <row r="21" spans="1:11" ht="11.25" customHeight="1">
      <c r="A21" s="174"/>
      <c r="B21" s="119" t="s">
        <v>80</v>
      </c>
      <c r="C21" s="120" t="s">
        <v>68</v>
      </c>
      <c r="D21" s="121">
        <v>75</v>
      </c>
      <c r="E21" s="122">
        <v>7</v>
      </c>
      <c r="F21" s="122">
        <v>2</v>
      </c>
      <c r="G21" s="123">
        <v>4219901</v>
      </c>
      <c r="H21" s="121">
        <v>611</v>
      </c>
      <c r="I21" s="121">
        <v>21302210</v>
      </c>
      <c r="J21" s="124">
        <v>290700</v>
      </c>
      <c r="K21" s="164"/>
    </row>
    <row r="22" spans="1:11" ht="11.25" customHeight="1">
      <c r="A22" s="174"/>
      <c r="B22" s="119" t="s">
        <v>81</v>
      </c>
      <c r="C22" s="120"/>
      <c r="D22" s="121">
        <v>75</v>
      </c>
      <c r="E22" s="122">
        <v>7</v>
      </c>
      <c r="F22" s="122">
        <v>2</v>
      </c>
      <c r="G22" s="123">
        <v>4219901</v>
      </c>
      <c r="H22" s="121">
        <v>611</v>
      </c>
      <c r="I22" s="121">
        <v>21302210</v>
      </c>
      <c r="J22" s="124">
        <v>310000</v>
      </c>
      <c r="K22" s="164">
        <f>SUM(K23:K24)</f>
        <v>0</v>
      </c>
    </row>
    <row r="23" spans="1:11" ht="11.25">
      <c r="A23" s="174"/>
      <c r="B23" s="127" t="s">
        <v>81</v>
      </c>
      <c r="C23" s="128" t="s">
        <v>82</v>
      </c>
      <c r="D23" s="129">
        <v>75</v>
      </c>
      <c r="E23" s="130">
        <v>7</v>
      </c>
      <c r="F23" s="130">
        <v>2</v>
      </c>
      <c r="G23" s="123">
        <v>4219901</v>
      </c>
      <c r="H23" s="129">
        <v>611</v>
      </c>
      <c r="I23" s="121">
        <v>21302210</v>
      </c>
      <c r="J23" s="131">
        <v>310312</v>
      </c>
      <c r="K23" s="165">
        <v>0</v>
      </c>
    </row>
    <row r="24" spans="1:11" ht="11.25">
      <c r="A24" s="174"/>
      <c r="B24" s="127" t="s">
        <v>81</v>
      </c>
      <c r="C24" s="128" t="s">
        <v>68</v>
      </c>
      <c r="D24" s="129">
        <v>75</v>
      </c>
      <c r="E24" s="130">
        <v>7</v>
      </c>
      <c r="F24" s="130">
        <v>2</v>
      </c>
      <c r="G24" s="123">
        <v>4219901</v>
      </c>
      <c r="H24" s="129">
        <v>611</v>
      </c>
      <c r="I24" s="121">
        <v>21302210</v>
      </c>
      <c r="J24" s="131">
        <v>310700</v>
      </c>
      <c r="K24" s="165">
        <v>0</v>
      </c>
    </row>
    <row r="25" spans="1:11" ht="11.25" customHeight="1">
      <c r="A25" s="174"/>
      <c r="B25" s="119" t="s">
        <v>83</v>
      </c>
      <c r="C25" s="120"/>
      <c r="D25" s="121">
        <v>75</v>
      </c>
      <c r="E25" s="122">
        <v>7</v>
      </c>
      <c r="F25" s="122">
        <v>2</v>
      </c>
      <c r="G25" s="123">
        <v>4219901</v>
      </c>
      <c r="H25" s="121">
        <v>611</v>
      </c>
      <c r="I25" s="121">
        <v>21302210</v>
      </c>
      <c r="J25" s="124">
        <v>340000</v>
      </c>
      <c r="K25" s="164">
        <f>SUM(K26:K26)</f>
        <v>142800</v>
      </c>
    </row>
    <row r="26" spans="1:11" ht="11.25" customHeight="1">
      <c r="A26" s="175"/>
      <c r="B26" s="127" t="s">
        <v>83</v>
      </c>
      <c r="C26" s="128" t="s">
        <v>68</v>
      </c>
      <c r="D26" s="129">
        <v>75</v>
      </c>
      <c r="E26" s="130">
        <v>7</v>
      </c>
      <c r="F26" s="130">
        <v>2</v>
      </c>
      <c r="G26" s="123">
        <v>4219901</v>
      </c>
      <c r="H26" s="129">
        <v>611</v>
      </c>
      <c r="I26" s="121">
        <v>21302210</v>
      </c>
      <c r="J26" s="131">
        <v>340700</v>
      </c>
      <c r="K26" s="165">
        <v>142800</v>
      </c>
    </row>
    <row r="27" spans="1:15" ht="11.25" customHeight="1">
      <c r="A27" s="172" t="s">
        <v>84</v>
      </c>
      <c r="B27" s="119" t="s">
        <v>64</v>
      </c>
      <c r="C27" s="120" t="s">
        <v>65</v>
      </c>
      <c r="D27" s="121">
        <v>75</v>
      </c>
      <c r="E27" s="122">
        <v>7</v>
      </c>
      <c r="F27" s="122">
        <v>2</v>
      </c>
      <c r="G27" s="123">
        <v>4219907</v>
      </c>
      <c r="H27" s="121">
        <v>611</v>
      </c>
      <c r="I27" s="121">
        <v>11101210</v>
      </c>
      <c r="J27" s="124">
        <v>211500</v>
      </c>
      <c r="K27" s="164">
        <v>48000</v>
      </c>
      <c r="L27" s="126"/>
      <c r="M27" s="126"/>
      <c r="N27" s="126"/>
      <c r="O27" s="126"/>
    </row>
    <row r="28" spans="1:11" ht="11.25" customHeight="1">
      <c r="A28" s="174"/>
      <c r="B28" s="119" t="s">
        <v>69</v>
      </c>
      <c r="C28" s="120" t="s">
        <v>70</v>
      </c>
      <c r="D28" s="121">
        <v>75</v>
      </c>
      <c r="E28" s="122">
        <v>7</v>
      </c>
      <c r="F28" s="122">
        <v>2</v>
      </c>
      <c r="G28" s="123">
        <v>4219907</v>
      </c>
      <c r="H28" s="121">
        <v>611</v>
      </c>
      <c r="I28" s="121">
        <v>11101210</v>
      </c>
      <c r="J28" s="124">
        <v>213500</v>
      </c>
      <c r="K28" s="164">
        <v>14500</v>
      </c>
    </row>
    <row r="29" spans="1:11" ht="11.25" customHeight="1">
      <c r="A29" s="174"/>
      <c r="B29" s="119" t="s">
        <v>71</v>
      </c>
      <c r="C29" s="120" t="s">
        <v>72</v>
      </c>
      <c r="D29" s="121">
        <v>75</v>
      </c>
      <c r="E29" s="122">
        <v>7</v>
      </c>
      <c r="F29" s="122">
        <v>2</v>
      </c>
      <c r="G29" s="123">
        <v>4219907</v>
      </c>
      <c r="H29" s="121">
        <v>611</v>
      </c>
      <c r="I29" s="121">
        <v>11101210</v>
      </c>
      <c r="J29" s="124">
        <v>221500</v>
      </c>
      <c r="K29" s="164"/>
    </row>
    <row r="30" spans="1:11" ht="11.25" customHeight="1">
      <c r="A30" s="174"/>
      <c r="B30" s="119"/>
      <c r="C30" s="128" t="s">
        <v>85</v>
      </c>
      <c r="D30" s="121">
        <v>75</v>
      </c>
      <c r="E30" s="122">
        <v>7</v>
      </c>
      <c r="F30" s="122">
        <v>2</v>
      </c>
      <c r="G30" s="123">
        <v>4219907</v>
      </c>
      <c r="H30" s="121">
        <v>611</v>
      </c>
      <c r="I30" s="121">
        <v>11101210</v>
      </c>
      <c r="J30" s="124">
        <v>222000</v>
      </c>
      <c r="K30" s="164">
        <f>SUM(K31)</f>
        <v>0</v>
      </c>
    </row>
    <row r="31" spans="1:11" ht="11.25" customHeight="1">
      <c r="A31" s="174"/>
      <c r="B31" s="119"/>
      <c r="C31" s="128" t="s">
        <v>72</v>
      </c>
      <c r="D31" s="129">
        <v>75</v>
      </c>
      <c r="E31" s="130">
        <v>7</v>
      </c>
      <c r="F31" s="130">
        <v>2</v>
      </c>
      <c r="G31" s="134">
        <v>4219907</v>
      </c>
      <c r="H31" s="129">
        <v>611</v>
      </c>
      <c r="I31" s="121">
        <v>11101210</v>
      </c>
      <c r="J31" s="131">
        <v>222500</v>
      </c>
      <c r="K31" s="164"/>
    </row>
    <row r="32" spans="1:11" ht="11.25" customHeight="1">
      <c r="A32" s="174"/>
      <c r="B32" s="119" t="s">
        <v>86</v>
      </c>
      <c r="C32" s="120"/>
      <c r="D32" s="121">
        <v>75</v>
      </c>
      <c r="E32" s="122">
        <v>7</v>
      </c>
      <c r="F32" s="122">
        <v>2</v>
      </c>
      <c r="G32" s="123">
        <v>4219907</v>
      </c>
      <c r="H32" s="121">
        <v>611</v>
      </c>
      <c r="I32" s="121">
        <v>11101210</v>
      </c>
      <c r="J32" s="124">
        <v>223000</v>
      </c>
      <c r="K32" s="164">
        <f>SUM(K33:K36)</f>
        <v>2318100</v>
      </c>
    </row>
    <row r="33" spans="1:11" ht="11.25" customHeight="1">
      <c r="A33" s="174"/>
      <c r="B33" s="127" t="s">
        <v>86</v>
      </c>
      <c r="C33" s="128" t="s">
        <v>87</v>
      </c>
      <c r="D33" s="129">
        <v>75</v>
      </c>
      <c r="E33" s="130">
        <v>7</v>
      </c>
      <c r="F33" s="130">
        <v>2</v>
      </c>
      <c r="G33" s="123">
        <v>4219907</v>
      </c>
      <c r="H33" s="129">
        <v>611</v>
      </c>
      <c r="I33" s="121">
        <v>11101210</v>
      </c>
      <c r="J33" s="131">
        <v>223101</v>
      </c>
      <c r="K33" s="165">
        <v>480700</v>
      </c>
    </row>
    <row r="34" spans="1:11" ht="11.25" customHeight="1">
      <c r="A34" s="174"/>
      <c r="B34" s="127" t="s">
        <v>86</v>
      </c>
      <c r="C34" s="128" t="s">
        <v>88</v>
      </c>
      <c r="D34" s="129">
        <v>75</v>
      </c>
      <c r="E34" s="130">
        <v>7</v>
      </c>
      <c r="F34" s="130">
        <v>2</v>
      </c>
      <c r="G34" s="123">
        <v>4219907</v>
      </c>
      <c r="H34" s="129">
        <v>611</v>
      </c>
      <c r="I34" s="121">
        <v>11101210</v>
      </c>
      <c r="J34" s="131">
        <v>223102</v>
      </c>
      <c r="K34" s="165">
        <v>1750800</v>
      </c>
    </row>
    <row r="35" spans="1:11" ht="11.25" customHeight="1">
      <c r="A35" s="174"/>
      <c r="B35" s="127" t="s">
        <v>86</v>
      </c>
      <c r="C35" s="128" t="s">
        <v>89</v>
      </c>
      <c r="D35" s="129">
        <v>75</v>
      </c>
      <c r="E35" s="130">
        <v>7</v>
      </c>
      <c r="F35" s="130">
        <v>2</v>
      </c>
      <c r="G35" s="123">
        <v>4219907</v>
      </c>
      <c r="H35" s="129">
        <v>611</v>
      </c>
      <c r="I35" s="121">
        <v>11101210</v>
      </c>
      <c r="J35" s="131">
        <v>223110</v>
      </c>
      <c r="K35" s="165">
        <v>86600</v>
      </c>
    </row>
    <row r="36" spans="1:11" ht="11.25" customHeight="1">
      <c r="A36" s="174"/>
      <c r="B36" s="127" t="s">
        <v>86</v>
      </c>
      <c r="C36" s="128" t="s">
        <v>68</v>
      </c>
      <c r="D36" s="129">
        <v>75</v>
      </c>
      <c r="E36" s="130">
        <v>7</v>
      </c>
      <c r="F36" s="130">
        <v>2</v>
      </c>
      <c r="G36" s="123">
        <v>4219907</v>
      </c>
      <c r="H36" s="129">
        <v>611</v>
      </c>
      <c r="I36" s="121">
        <v>11101210</v>
      </c>
      <c r="J36" s="131">
        <v>223700</v>
      </c>
      <c r="K36" s="165"/>
    </row>
    <row r="37" spans="1:11" ht="11.25" customHeight="1">
      <c r="A37" s="174"/>
      <c r="B37" s="119" t="s">
        <v>73</v>
      </c>
      <c r="C37" s="120"/>
      <c r="D37" s="121">
        <v>75</v>
      </c>
      <c r="E37" s="122">
        <v>7</v>
      </c>
      <c r="F37" s="122">
        <v>2</v>
      </c>
      <c r="G37" s="123">
        <v>4219907</v>
      </c>
      <c r="H37" s="121">
        <v>611</v>
      </c>
      <c r="I37" s="121">
        <v>11101210</v>
      </c>
      <c r="J37" s="124">
        <v>225000</v>
      </c>
      <c r="K37" s="164">
        <f>SUM(K38:K39)</f>
        <v>176500</v>
      </c>
    </row>
    <row r="38" spans="1:11" ht="11.25" customHeight="1">
      <c r="A38" s="174"/>
      <c r="B38" s="127" t="s">
        <v>74</v>
      </c>
      <c r="C38" s="128" t="s">
        <v>90</v>
      </c>
      <c r="D38" s="129">
        <v>75</v>
      </c>
      <c r="E38" s="130">
        <v>7</v>
      </c>
      <c r="F38" s="130">
        <v>2</v>
      </c>
      <c r="G38" s="123">
        <v>4219907</v>
      </c>
      <c r="H38" s="129">
        <v>611</v>
      </c>
      <c r="I38" s="121">
        <v>11101210</v>
      </c>
      <c r="J38" s="131">
        <v>225218</v>
      </c>
      <c r="K38" s="165"/>
    </row>
    <row r="39" spans="1:11" ht="11.25" customHeight="1">
      <c r="A39" s="174"/>
      <c r="B39" s="127" t="s">
        <v>74</v>
      </c>
      <c r="C39" s="128" t="s">
        <v>68</v>
      </c>
      <c r="D39" s="129">
        <v>75</v>
      </c>
      <c r="E39" s="130">
        <v>7</v>
      </c>
      <c r="F39" s="130">
        <v>2</v>
      </c>
      <c r="G39" s="123">
        <v>4219907</v>
      </c>
      <c r="H39" s="129">
        <v>611</v>
      </c>
      <c r="I39" s="121">
        <v>11101210</v>
      </c>
      <c r="J39" s="131">
        <v>225700</v>
      </c>
      <c r="K39" s="165">
        <v>176500</v>
      </c>
    </row>
    <row r="40" spans="1:11" ht="11.25" customHeight="1">
      <c r="A40" s="174"/>
      <c r="B40" s="119" t="s">
        <v>75</v>
      </c>
      <c r="C40" s="120"/>
      <c r="D40" s="121">
        <v>75</v>
      </c>
      <c r="E40" s="122">
        <v>7</v>
      </c>
      <c r="F40" s="122">
        <v>2</v>
      </c>
      <c r="G40" s="123">
        <v>4219907</v>
      </c>
      <c r="H40" s="121">
        <v>611</v>
      </c>
      <c r="I40" s="121">
        <v>11101210</v>
      </c>
      <c r="J40" s="124">
        <v>226000</v>
      </c>
      <c r="K40" s="164">
        <f>SUM(K41:K45)</f>
        <v>46600</v>
      </c>
    </row>
    <row r="41" spans="1:11" ht="11.25" customHeight="1">
      <c r="A41" s="174"/>
      <c r="B41" s="127" t="s">
        <v>75</v>
      </c>
      <c r="C41" s="128" t="s">
        <v>76</v>
      </c>
      <c r="D41" s="129">
        <v>75</v>
      </c>
      <c r="E41" s="130">
        <v>7</v>
      </c>
      <c r="F41" s="130">
        <v>2</v>
      </c>
      <c r="G41" s="123">
        <v>4219907</v>
      </c>
      <c r="H41" s="129">
        <v>611</v>
      </c>
      <c r="I41" s="121">
        <v>11101210</v>
      </c>
      <c r="J41" s="131">
        <v>226123</v>
      </c>
      <c r="K41" s="165">
        <v>46600</v>
      </c>
    </row>
    <row r="42" spans="1:11" ht="11.25" customHeight="1">
      <c r="A42" s="174"/>
      <c r="B42" s="127" t="s">
        <v>75</v>
      </c>
      <c r="C42" s="128" t="s">
        <v>91</v>
      </c>
      <c r="D42" s="129">
        <v>75</v>
      </c>
      <c r="E42" s="130">
        <v>7</v>
      </c>
      <c r="F42" s="130">
        <v>2</v>
      </c>
      <c r="G42" s="123">
        <v>4219907</v>
      </c>
      <c r="H42" s="129">
        <v>611</v>
      </c>
      <c r="I42" s="121">
        <v>11101210</v>
      </c>
      <c r="J42" s="131">
        <v>226125</v>
      </c>
      <c r="K42" s="132"/>
    </row>
    <row r="43" spans="1:11" ht="11.25" customHeight="1">
      <c r="A43" s="174"/>
      <c r="B43" s="127" t="s">
        <v>75</v>
      </c>
      <c r="C43" s="128" t="s">
        <v>77</v>
      </c>
      <c r="D43" s="129">
        <v>75</v>
      </c>
      <c r="E43" s="130">
        <v>7</v>
      </c>
      <c r="F43" s="130">
        <v>2</v>
      </c>
      <c r="G43" s="123">
        <v>4219907</v>
      </c>
      <c r="H43" s="129">
        <v>611</v>
      </c>
      <c r="I43" s="121">
        <v>11101210</v>
      </c>
      <c r="J43" s="131">
        <v>226128</v>
      </c>
      <c r="K43" s="132"/>
    </row>
    <row r="44" spans="1:11" ht="11.25" customHeight="1">
      <c r="A44" s="174"/>
      <c r="B44" s="127" t="s">
        <v>75</v>
      </c>
      <c r="C44" s="128" t="s">
        <v>78</v>
      </c>
      <c r="D44" s="129">
        <v>75</v>
      </c>
      <c r="E44" s="130">
        <v>7</v>
      </c>
      <c r="F44" s="130">
        <v>2</v>
      </c>
      <c r="G44" s="123">
        <v>4219907</v>
      </c>
      <c r="H44" s="129">
        <v>611</v>
      </c>
      <c r="I44" s="121">
        <v>11101210</v>
      </c>
      <c r="J44" s="131">
        <v>226144</v>
      </c>
      <c r="K44" s="132"/>
    </row>
    <row r="45" spans="1:11" ht="11.25" customHeight="1">
      <c r="A45" s="174"/>
      <c r="B45" s="127" t="s">
        <v>75</v>
      </c>
      <c r="C45" s="128" t="s">
        <v>68</v>
      </c>
      <c r="D45" s="129">
        <v>75</v>
      </c>
      <c r="E45" s="130">
        <v>7</v>
      </c>
      <c r="F45" s="130">
        <v>2</v>
      </c>
      <c r="G45" s="123">
        <v>4219907</v>
      </c>
      <c r="H45" s="129">
        <v>611</v>
      </c>
      <c r="I45" s="121">
        <v>11101210</v>
      </c>
      <c r="J45" s="131">
        <v>226700</v>
      </c>
      <c r="K45" s="132"/>
    </row>
    <row r="46" spans="1:11" ht="11.25" customHeight="1">
      <c r="A46" s="174"/>
      <c r="B46" s="119" t="s">
        <v>79</v>
      </c>
      <c r="C46" s="120" t="s">
        <v>68</v>
      </c>
      <c r="D46" s="121">
        <v>75</v>
      </c>
      <c r="E46" s="122">
        <v>7</v>
      </c>
      <c r="F46" s="122">
        <v>2</v>
      </c>
      <c r="G46" s="123">
        <v>4219907</v>
      </c>
      <c r="H46" s="121">
        <v>611</v>
      </c>
      <c r="I46" s="121">
        <v>11101210</v>
      </c>
      <c r="J46" s="124">
        <v>262700</v>
      </c>
      <c r="K46" s="125"/>
    </row>
    <row r="47" spans="1:11" ht="11.25" customHeight="1">
      <c r="A47" s="174"/>
      <c r="B47" s="119" t="s">
        <v>80</v>
      </c>
      <c r="C47" s="120" t="s">
        <v>68</v>
      </c>
      <c r="D47" s="121">
        <v>75</v>
      </c>
      <c r="E47" s="122">
        <v>7</v>
      </c>
      <c r="F47" s="122">
        <v>2</v>
      </c>
      <c r="G47" s="123">
        <v>4219907</v>
      </c>
      <c r="H47" s="121">
        <v>611</v>
      </c>
      <c r="I47" s="121">
        <v>11101210</v>
      </c>
      <c r="J47" s="124">
        <v>290700</v>
      </c>
      <c r="K47" s="164">
        <v>543000</v>
      </c>
    </row>
    <row r="48" spans="1:11" ht="11.25" customHeight="1">
      <c r="A48" s="174"/>
      <c r="B48" s="119" t="s">
        <v>81</v>
      </c>
      <c r="C48" s="120"/>
      <c r="D48" s="121">
        <v>75</v>
      </c>
      <c r="E48" s="122">
        <v>7</v>
      </c>
      <c r="F48" s="122">
        <v>2</v>
      </c>
      <c r="G48" s="123">
        <v>4219907</v>
      </c>
      <c r="H48" s="121">
        <v>611</v>
      </c>
      <c r="I48" s="121">
        <v>11101210</v>
      </c>
      <c r="J48" s="124">
        <v>310000</v>
      </c>
      <c r="K48" s="125">
        <f>SUM(K49:K50)</f>
        <v>0</v>
      </c>
    </row>
    <row r="49" spans="1:11" ht="11.25" customHeight="1">
      <c r="A49" s="174"/>
      <c r="B49" s="127" t="s">
        <v>81</v>
      </c>
      <c r="C49" s="128" t="s">
        <v>82</v>
      </c>
      <c r="D49" s="129">
        <v>75</v>
      </c>
      <c r="E49" s="130">
        <v>7</v>
      </c>
      <c r="F49" s="130">
        <v>2</v>
      </c>
      <c r="G49" s="123">
        <v>4219907</v>
      </c>
      <c r="H49" s="129">
        <v>611</v>
      </c>
      <c r="I49" s="121">
        <v>11101210</v>
      </c>
      <c r="J49" s="131">
        <v>310312</v>
      </c>
      <c r="K49" s="132"/>
    </row>
    <row r="50" spans="1:11" ht="11.25" customHeight="1">
      <c r="A50" s="174"/>
      <c r="B50" s="127" t="s">
        <v>81</v>
      </c>
      <c r="C50" s="128" t="s">
        <v>68</v>
      </c>
      <c r="D50" s="129">
        <v>75</v>
      </c>
      <c r="E50" s="130">
        <v>7</v>
      </c>
      <c r="F50" s="130">
        <v>2</v>
      </c>
      <c r="G50" s="123">
        <v>4219907</v>
      </c>
      <c r="H50" s="129">
        <v>611</v>
      </c>
      <c r="I50" s="121">
        <v>11101210</v>
      </c>
      <c r="J50" s="131">
        <v>310700</v>
      </c>
      <c r="K50" s="132"/>
    </row>
    <row r="51" spans="1:11" ht="11.25" customHeight="1">
      <c r="A51" s="174"/>
      <c r="B51" s="119" t="s">
        <v>83</v>
      </c>
      <c r="C51" s="120"/>
      <c r="D51" s="121">
        <v>75</v>
      </c>
      <c r="E51" s="122">
        <v>7</v>
      </c>
      <c r="F51" s="122">
        <v>2</v>
      </c>
      <c r="G51" s="123">
        <v>4219907</v>
      </c>
      <c r="H51" s="121">
        <v>611</v>
      </c>
      <c r="I51" s="121">
        <v>11101210</v>
      </c>
      <c r="J51" s="124">
        <v>340000</v>
      </c>
      <c r="K51" s="125">
        <f>SUM(K52:K57)</f>
        <v>0</v>
      </c>
    </row>
    <row r="52" spans="1:11" ht="11.25" customHeight="1">
      <c r="A52" s="174"/>
      <c r="B52" s="127" t="s">
        <v>83</v>
      </c>
      <c r="C52" s="128" t="s">
        <v>92</v>
      </c>
      <c r="D52" s="129">
        <v>75</v>
      </c>
      <c r="E52" s="130">
        <v>7</v>
      </c>
      <c r="F52" s="130">
        <v>2</v>
      </c>
      <c r="G52" s="123">
        <v>4219907</v>
      </c>
      <c r="H52" s="129">
        <v>611</v>
      </c>
      <c r="I52" s="121">
        <v>11101210</v>
      </c>
      <c r="J52" s="131">
        <v>340160</v>
      </c>
      <c r="K52" s="132"/>
    </row>
    <row r="53" spans="1:11" ht="11.25" customHeight="1">
      <c r="A53" s="174"/>
      <c r="B53" s="127" t="s">
        <v>83</v>
      </c>
      <c r="C53" s="128" t="s">
        <v>93</v>
      </c>
      <c r="D53" s="129">
        <v>75</v>
      </c>
      <c r="E53" s="130">
        <v>7</v>
      </c>
      <c r="F53" s="130">
        <v>2</v>
      </c>
      <c r="G53" s="123">
        <v>4219907</v>
      </c>
      <c r="H53" s="129">
        <v>611</v>
      </c>
      <c r="I53" s="121">
        <v>11101210</v>
      </c>
      <c r="J53" s="131">
        <v>340162</v>
      </c>
      <c r="K53" s="132"/>
    </row>
    <row r="54" spans="1:11" ht="11.25" customHeight="1">
      <c r="A54" s="174"/>
      <c r="B54" s="127" t="s">
        <v>83</v>
      </c>
      <c r="C54" s="128" t="s">
        <v>94</v>
      </c>
      <c r="D54" s="129">
        <v>75</v>
      </c>
      <c r="E54" s="130">
        <v>7</v>
      </c>
      <c r="F54" s="130">
        <v>2</v>
      </c>
      <c r="G54" s="123">
        <v>4219907</v>
      </c>
      <c r="H54" s="129">
        <v>611</v>
      </c>
      <c r="I54" s="121">
        <v>11101210</v>
      </c>
      <c r="J54" s="131">
        <v>340341</v>
      </c>
      <c r="K54" s="132"/>
    </row>
    <row r="55" spans="1:11" ht="11.25" customHeight="1">
      <c r="A55" s="174"/>
      <c r="B55" s="127" t="s">
        <v>83</v>
      </c>
      <c r="C55" s="128" t="s">
        <v>95</v>
      </c>
      <c r="D55" s="129">
        <v>75</v>
      </c>
      <c r="E55" s="130">
        <v>7</v>
      </c>
      <c r="F55" s="130">
        <v>2</v>
      </c>
      <c r="G55" s="123">
        <v>4219907</v>
      </c>
      <c r="H55" s="129">
        <v>611</v>
      </c>
      <c r="I55" s="121">
        <v>11101210</v>
      </c>
      <c r="J55" s="131">
        <v>340343</v>
      </c>
      <c r="K55" s="132"/>
    </row>
    <row r="56" spans="1:11" ht="11.25" customHeight="1">
      <c r="A56" s="174"/>
      <c r="B56" s="127" t="s">
        <v>83</v>
      </c>
      <c r="C56" s="128" t="s">
        <v>96</v>
      </c>
      <c r="D56" s="129">
        <v>75</v>
      </c>
      <c r="E56" s="130">
        <v>7</v>
      </c>
      <c r="F56" s="130">
        <v>2</v>
      </c>
      <c r="G56" s="123">
        <v>4219907</v>
      </c>
      <c r="H56" s="129">
        <v>611</v>
      </c>
      <c r="I56" s="121">
        <v>11101210</v>
      </c>
      <c r="J56" s="131">
        <v>340346</v>
      </c>
      <c r="K56" s="132"/>
    </row>
    <row r="57" spans="1:11" ht="11.25" customHeight="1">
      <c r="A57" s="175"/>
      <c r="B57" s="127" t="s">
        <v>83</v>
      </c>
      <c r="C57" s="128" t="s">
        <v>68</v>
      </c>
      <c r="D57" s="129">
        <v>75</v>
      </c>
      <c r="E57" s="130">
        <v>7</v>
      </c>
      <c r="F57" s="130">
        <v>2</v>
      </c>
      <c r="G57" s="123">
        <v>4219907</v>
      </c>
      <c r="H57" s="129">
        <v>611</v>
      </c>
      <c r="I57" s="121">
        <v>11101210</v>
      </c>
      <c r="J57" s="131">
        <v>340700</v>
      </c>
      <c r="K57" s="132"/>
    </row>
    <row r="58" spans="1:11" ht="56.25">
      <c r="A58" s="135" t="s">
        <v>97</v>
      </c>
      <c r="B58" s="119" t="s">
        <v>80</v>
      </c>
      <c r="C58" s="120" t="s">
        <v>68</v>
      </c>
      <c r="D58" s="121">
        <v>75</v>
      </c>
      <c r="E58" s="122">
        <v>7</v>
      </c>
      <c r="F58" s="122">
        <v>2</v>
      </c>
      <c r="G58" s="123">
        <v>4219907</v>
      </c>
      <c r="H58" s="121">
        <v>900</v>
      </c>
      <c r="I58" s="121">
        <v>11101210</v>
      </c>
      <c r="J58" s="124">
        <v>290700</v>
      </c>
      <c r="K58" s="125"/>
    </row>
    <row r="59" spans="1:11" ht="22.5">
      <c r="A59" s="135" t="s">
        <v>98</v>
      </c>
      <c r="B59" s="119" t="s">
        <v>74</v>
      </c>
      <c r="C59" s="120" t="s">
        <v>90</v>
      </c>
      <c r="D59" s="121">
        <v>75</v>
      </c>
      <c r="E59" s="122">
        <v>7</v>
      </c>
      <c r="F59" s="122">
        <v>9</v>
      </c>
      <c r="G59" s="123">
        <v>4360100</v>
      </c>
      <c r="H59" s="121">
        <v>1</v>
      </c>
      <c r="I59" s="155">
        <v>31401210</v>
      </c>
      <c r="J59" s="124">
        <v>225218</v>
      </c>
      <c r="K59" s="125"/>
    </row>
    <row r="60" spans="1:11" ht="11.25">
      <c r="A60" s="136"/>
      <c r="B60" s="137"/>
      <c r="C60" s="138"/>
      <c r="D60" s="139"/>
      <c r="E60" s="140"/>
      <c r="F60" s="140"/>
      <c r="G60" s="141"/>
      <c r="H60" s="139"/>
      <c r="I60" s="139"/>
      <c r="J60" s="142"/>
      <c r="K60" s="143"/>
    </row>
    <row r="61" spans="1:11" ht="11.25">
      <c r="A61" s="144"/>
      <c r="B61" s="137"/>
      <c r="C61" s="138"/>
      <c r="D61" s="139"/>
      <c r="E61" s="140"/>
      <c r="F61" s="140"/>
      <c r="G61" s="145"/>
      <c r="H61" s="146"/>
      <c r="I61" s="146"/>
      <c r="J61" s="142"/>
      <c r="K61" s="143"/>
    </row>
    <row r="62" spans="2:17" ht="11.25">
      <c r="B62" s="147"/>
      <c r="C62" s="138"/>
      <c r="D62" s="139"/>
      <c r="E62" s="140"/>
      <c r="F62" s="140"/>
      <c r="G62" s="141"/>
      <c r="H62" s="139"/>
      <c r="I62" s="139"/>
      <c r="J62" s="142"/>
      <c r="K62" s="143"/>
      <c r="L62" s="148"/>
      <c r="M62" s="148"/>
      <c r="N62" s="148"/>
      <c r="O62" s="148"/>
      <c r="P62" s="149"/>
      <c r="Q62" s="149"/>
    </row>
    <row r="63" spans="2:17" ht="11.25">
      <c r="B63" s="150"/>
      <c r="C63" s="138"/>
      <c r="L63" s="148"/>
      <c r="M63" s="148"/>
      <c r="N63" s="148"/>
      <c r="O63" s="148"/>
      <c r="P63" s="149"/>
      <c r="Q63" s="149"/>
    </row>
    <row r="64" spans="2:11" ht="11.25">
      <c r="B64" s="154" t="s">
        <v>99</v>
      </c>
      <c r="C64" s="154"/>
      <c r="D64" s="155">
        <v>75</v>
      </c>
      <c r="E64" s="156">
        <v>7</v>
      </c>
      <c r="F64" s="156">
        <v>2</v>
      </c>
      <c r="G64" s="157">
        <v>4219901</v>
      </c>
      <c r="H64" s="155">
        <v>611</v>
      </c>
      <c r="I64" s="121">
        <v>21302210</v>
      </c>
      <c r="J64" s="158"/>
      <c r="K64" s="158">
        <f>SUM(K7+K8+K11+K12+K13+K15+K20+K21+K22+K25)</f>
        <v>18594400</v>
      </c>
    </row>
    <row r="65" spans="2:11" ht="11.25">
      <c r="B65" s="154" t="s">
        <v>100</v>
      </c>
      <c r="C65" s="154"/>
      <c r="D65" s="155">
        <v>75</v>
      </c>
      <c r="E65" s="156">
        <v>7</v>
      </c>
      <c r="F65" s="156">
        <v>2</v>
      </c>
      <c r="G65" s="157">
        <v>4219907</v>
      </c>
      <c r="H65" s="155">
        <v>611</v>
      </c>
      <c r="I65" s="121">
        <v>11101210</v>
      </c>
      <c r="J65" s="158"/>
      <c r="K65" s="158">
        <f>SUM(K27+K28+K32+K37+K40+K47+K48+K51)</f>
        <v>3146700</v>
      </c>
    </row>
    <row r="66" spans="2:11" ht="11.25">
      <c r="B66" s="154" t="s">
        <v>101</v>
      </c>
      <c r="C66" s="154"/>
      <c r="D66" s="155">
        <v>75</v>
      </c>
      <c r="E66" s="156">
        <v>7</v>
      </c>
      <c r="F66" s="156">
        <v>2</v>
      </c>
      <c r="G66" s="157">
        <v>4219907</v>
      </c>
      <c r="H66" s="155">
        <v>900</v>
      </c>
      <c r="I66" s="121">
        <v>11101210</v>
      </c>
      <c r="J66" s="159"/>
      <c r="K66" s="158">
        <f>SUM(K58)</f>
        <v>0</v>
      </c>
    </row>
    <row r="67" spans="2:11" ht="11.25">
      <c r="B67" s="154" t="s">
        <v>1</v>
      </c>
      <c r="C67" s="154"/>
      <c r="D67" s="155">
        <v>75</v>
      </c>
      <c r="E67" s="156">
        <v>7</v>
      </c>
      <c r="F67" s="156">
        <v>9</v>
      </c>
      <c r="G67" s="157">
        <v>4360100</v>
      </c>
      <c r="H67" s="155">
        <v>1</v>
      </c>
      <c r="I67" s="155">
        <v>31401210</v>
      </c>
      <c r="J67" s="159"/>
      <c r="K67" s="158">
        <f>SUM(K59)</f>
        <v>0</v>
      </c>
    </row>
    <row r="68" spans="4:9" ht="11.25">
      <c r="D68" s="146"/>
      <c r="E68" s="160"/>
      <c r="F68" s="160"/>
      <c r="G68" s="145"/>
      <c r="H68" s="146"/>
      <c r="I68" s="146"/>
    </row>
    <row r="70" spans="1:3" ht="12.75">
      <c r="A70" s="161" t="s">
        <v>102</v>
      </c>
      <c r="C70" s="161" t="s">
        <v>114</v>
      </c>
    </row>
    <row r="71" ht="12.75">
      <c r="C71" s="161"/>
    </row>
    <row r="72" ht="12.75">
      <c r="C72" s="161"/>
    </row>
    <row r="73" ht="12.75">
      <c r="C73" s="161"/>
    </row>
    <row r="74" spans="1:3" ht="12.75">
      <c r="A74" s="161" t="s">
        <v>103</v>
      </c>
      <c r="C74" s="161" t="s">
        <v>107</v>
      </c>
    </row>
    <row r="76" ht="18.75">
      <c r="A76" s="162"/>
    </row>
  </sheetData>
  <mergeCells count="3">
    <mergeCell ref="J1:K1"/>
    <mergeCell ref="A7:A26"/>
    <mergeCell ref="A27:A57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Директор</cp:lastModifiedBy>
  <cp:lastPrinted>2012-11-27T04:41:44Z</cp:lastPrinted>
  <dcterms:created xsi:type="dcterms:W3CDTF">2009-12-17T07:50:28Z</dcterms:created>
  <dcterms:modified xsi:type="dcterms:W3CDTF">2012-11-27T06:35:10Z</dcterms:modified>
  <cp:category/>
  <cp:version/>
  <cp:contentType/>
  <cp:contentStatus/>
</cp:coreProperties>
</file>